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AÑO 2022\CARPETA AÑO 2022\TRANSPARENCIA PUB EDOS FINANC. 2022\01 ENERO-22 INF. FINANC. DF-0534-2022\INF. FINANCIEROS ENERO-2022 (EXCEL Y WORD)\"/>
    </mc:Choice>
  </mc:AlternateContent>
  <bookViews>
    <workbookView xWindow="0" yWindow="0" windowWidth="24000" windowHeight="9735"/>
  </bookViews>
  <sheets>
    <sheet name="ENERO" sheetId="2" r:id="rId1"/>
  </sheets>
  <definedNames>
    <definedName name="_GoBack" localSheetId="0">ENERO!$A$380</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215" i="2" l="1"/>
  <c r="L287" i="2"/>
  <c r="L260" i="2" l="1"/>
  <c r="L12" i="2"/>
  <c r="O51" i="2" l="1"/>
  <c r="L38" i="2" l="1"/>
  <c r="K159" i="2" l="1"/>
  <c r="K157" i="2" s="1"/>
  <c r="K379" i="2" s="1"/>
  <c r="K119" i="2"/>
  <c r="I119" i="2"/>
  <c r="G119" i="2"/>
  <c r="O117" i="2" l="1"/>
  <c r="L80" i="2" l="1"/>
  <c r="M295" i="2" l="1"/>
  <c r="L280" i="2"/>
  <c r="L289" i="2" s="1"/>
  <c r="K199" i="2" s="1"/>
  <c r="N222" i="2"/>
  <c r="J211" i="2"/>
  <c r="J206" i="2"/>
  <c r="K193" i="2"/>
  <c r="K383" i="2" s="1"/>
  <c r="K186" i="2"/>
  <c r="K384" i="2" s="1"/>
  <c r="K179" i="2"/>
  <c r="K382" i="2" s="1"/>
  <c r="K173" i="2"/>
  <c r="K381" i="2" s="1"/>
  <c r="K170" i="2"/>
  <c r="K380" i="2" s="1"/>
  <c r="K146" i="2"/>
  <c r="K378" i="2" s="1"/>
  <c r="K144" i="2"/>
  <c r="K377" i="2" s="1"/>
  <c r="K139" i="2"/>
  <c r="K376" i="2" s="1"/>
  <c r="K134" i="2"/>
  <c r="K375" i="2" s="1"/>
  <c r="K61" i="2"/>
  <c r="M61" i="2"/>
  <c r="G61" i="2"/>
  <c r="I61" i="2"/>
  <c r="O52" i="2"/>
  <c r="O50" i="2"/>
  <c r="O49" i="2"/>
  <c r="K385" i="2" l="1"/>
  <c r="O53" i="2"/>
  <c r="K386" i="2"/>
  <c r="K152" i="2"/>
  <c r="M127" i="2" l="1"/>
  <c r="M119" i="2"/>
  <c r="O114" i="2"/>
  <c r="M53" i="2"/>
  <c r="K53" i="2"/>
  <c r="I53" i="2"/>
  <c r="G53" i="2"/>
  <c r="H198" i="2" l="1"/>
  <c r="K197" i="2" l="1"/>
  <c r="L247" i="2" l="1"/>
  <c r="L241" i="2"/>
  <c r="L251" i="2" l="1"/>
  <c r="L96" i="2"/>
  <c r="L91" i="2"/>
  <c r="K216" i="2" l="1"/>
  <c r="K222" i="2" s="1"/>
  <c r="O118" i="2" l="1"/>
  <c r="O116" i="2" l="1"/>
  <c r="O111" i="2" l="1"/>
  <c r="O112" i="2"/>
  <c r="F387" i="2" l="1"/>
  <c r="O113" i="2" l="1"/>
  <c r="O110" i="2" l="1"/>
  <c r="O115" i="2"/>
  <c r="O109" i="2"/>
  <c r="O119" i="2" l="1"/>
  <c r="O60" i="2" l="1"/>
  <c r="O61" i="2" s="1"/>
</calcChain>
</file>

<file path=xl/sharedStrings.xml><?xml version="1.0" encoding="utf-8"?>
<sst xmlns="http://schemas.openxmlformats.org/spreadsheetml/2006/main" count="347" uniqueCount="312">
  <si>
    <t>1.- NOTAS AL ESTADO DE SITUACIÓN FINANCIERA</t>
  </si>
  <si>
    <t>EFECTIVO Y EQUIVALENTE</t>
  </si>
  <si>
    <t>BANCOS</t>
  </si>
  <si>
    <t>Participaciones</t>
  </si>
  <si>
    <t>Ramo 33 Fondo III</t>
  </si>
  <si>
    <t>Ramo 33 Fondo IV</t>
  </si>
  <si>
    <t>Ingresos Propios</t>
  </si>
  <si>
    <t>Convenio  Ayuntamiento-Oficialia Mayor</t>
  </si>
  <si>
    <t>Capufe</t>
  </si>
  <si>
    <t>TOTAL</t>
  </si>
  <si>
    <t>BIENES DISPONIBLES PARA SU TRANSFORMACIÓN O CONSUMO</t>
  </si>
  <si>
    <t>BIENES MUEBLES, INMUEBLES E INTANGIBLES</t>
  </si>
  <si>
    <t>Sofware</t>
  </si>
  <si>
    <t>Licencias informativas e intelectuales</t>
  </si>
  <si>
    <t>ESTIMACIONES Y DETERIOROS</t>
  </si>
  <si>
    <t>2.- ESTADO DE ACTIVIDADES</t>
  </si>
  <si>
    <t>IMPUESTOS</t>
  </si>
  <si>
    <t>Impuesto sobre el  Patrimonio</t>
  </si>
  <si>
    <t>Multas</t>
  </si>
  <si>
    <t>DERECHOS</t>
  </si>
  <si>
    <t>Otros Derechos</t>
  </si>
  <si>
    <t>PRODUCTOS</t>
  </si>
  <si>
    <t>APROVECHAMIENTOS</t>
  </si>
  <si>
    <t>Accesorios de Aprovechamiento</t>
  </si>
  <si>
    <t>Otros Aprovechamientos</t>
  </si>
  <si>
    <t>PARTICIPACIONES</t>
  </si>
  <si>
    <t>Ministración de Participaciones</t>
  </si>
  <si>
    <t>APORTACIONES FEDERALES</t>
  </si>
  <si>
    <t>Fondo para la infraestructura Social y  Municipal (R-33 FIII)</t>
  </si>
  <si>
    <t>Fondo de Aportación para el fortalecimiento (R-33 FIV)</t>
  </si>
  <si>
    <t>CONVENIOS FEDERALES</t>
  </si>
  <si>
    <t>CONVENIOS ESTADO MUNICIPIO</t>
  </si>
  <si>
    <t>Fondo para  Municipios productores de hidrocarburo región Terrestre</t>
  </si>
  <si>
    <t>TOTAL DE INGRESOS</t>
  </si>
  <si>
    <t>GASTOS Y OTRAS PERDIDAS</t>
  </si>
  <si>
    <t>3.- ESTADO DE VARIACIÓN DE LA HACIENDA PÚBLICA</t>
  </si>
  <si>
    <t>4.- NOTAS AL ESTADO DE FLUJO DE EFECTIVO</t>
  </si>
  <si>
    <t>Inversiones Temporales(Hasta 3 Meses)</t>
  </si>
  <si>
    <t>Total de Efectivo y Equivalentes</t>
  </si>
  <si>
    <t>Ahorro/Desahorro antes de rubros extraordinarios</t>
  </si>
  <si>
    <t>Depreciación</t>
  </si>
  <si>
    <t>Amortización</t>
  </si>
  <si>
    <t>Incrementos en las provisiones</t>
  </si>
  <si>
    <t>Incremento en inversiones producido por revaluación</t>
  </si>
  <si>
    <t>Ganancia/pérdida en venta de propiedad, planta y equió</t>
  </si>
  <si>
    <t>Incremento en cuentas por cobrar</t>
  </si>
  <si>
    <t>5. CONCILIACIÓN ENTRE LOS INGRESOS PRESUPUESTARIOS Y CONTABLES, ASÍ COMO ENTRE LOS EGRESOS PRESUPUESTARIOS Y LOS GASTOS CONTABLES</t>
  </si>
  <si>
    <t>Concialiación entre los Ingresos Presupuestarios y  Contables</t>
  </si>
  <si>
    <t>1.-Ingresos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</si>
  <si>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</si>
  <si>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</si>
  <si>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</si>
  <si>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</si>
  <si>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Contables no presupuestarios</t>
  </si>
  <si>
    <t>3. Menos ingresos presupuestarios no contables</t>
  </si>
  <si>
    <t>Ingresos derivados de financiamientos</t>
  </si>
  <si>
    <t>Otros ingresos presupuestarios no contables</t>
  </si>
  <si>
    <t>Conciliación entre los Egresos Presupuestarios y los Gastos  Contables</t>
  </si>
  <si>
    <t>1.Total de egresos (presupuestarios)</t>
  </si>
  <si>
    <t>2. Menos egresos presupuestarios no contables</t>
  </si>
  <si>
    <t>Edificio no Habitacional</t>
  </si>
  <si>
    <t>Infraestructura</t>
  </si>
  <si>
    <t>Obras de dominio público</t>
  </si>
  <si>
    <t>Otros Egresos Presupuestales No contables</t>
  </si>
  <si>
    <t>Estimaciones, depreciaciones, deterioro, obsolescencia y amortizaciones</t>
  </si>
  <si>
    <t>Provisiones</t>
  </si>
  <si>
    <t>Disminuciones de inventarios</t>
  </si>
  <si>
    <t>Aumento por insuficiencia de estimaciones por pérdida o deterioro u obsolenscencia</t>
  </si>
  <si>
    <t>Aumento por insuficiencia de provisiones</t>
  </si>
  <si>
    <t>Otros Gastos</t>
  </si>
  <si>
    <t>Otros Gastos Contables No Presupuestales.</t>
  </si>
  <si>
    <t>Total de Gastos contables ( 4= 1- 2 + 3)</t>
  </si>
  <si>
    <t>CUENTAS DE INGRESOS</t>
  </si>
  <si>
    <t>Ley de Ingreso Estimada</t>
  </si>
  <si>
    <t>Ley de Ingreso por ejecutar</t>
  </si>
  <si>
    <t>Modificacion a la Ley de Ingreso Estimada</t>
  </si>
  <si>
    <t>Ley de Ingreso Recaudada</t>
  </si>
  <si>
    <t>CUENTAS DE EGRESOS</t>
  </si>
  <si>
    <t xml:space="preserve">Presupuesto de Egreso aprobado       </t>
  </si>
  <si>
    <t>Presupuesto de Egresos por ejercer</t>
  </si>
  <si>
    <t>Modificacion al presupuesto de Egresos aprobado</t>
  </si>
  <si>
    <t>Presupuesto de Egresos comprometido</t>
  </si>
  <si>
    <t>Presupuesto de Egresos devengado</t>
  </si>
  <si>
    <t>Presupuestos de Egresos ejercido</t>
  </si>
  <si>
    <t>Presupuesto de Egresos pagado</t>
  </si>
  <si>
    <t>JUICIOS CONTENCIOSOS ADMINISTRATIVOS A EJECUTARSE</t>
  </si>
  <si>
    <t>JUICIOS LAUDOS LABORALES</t>
  </si>
  <si>
    <t>1.- Introducción</t>
  </si>
  <si>
    <t>El objetivo de las presentes notas de gestión administrativa, consiste en la revelación del contexto y de los aspectos económicos y financieros mas relevantes que influyeron en las decisiones del período y que fueron considerados en la elaboración de los estados financieros, para la mayor comprensión de los mismos y sus particularidades.</t>
  </si>
  <si>
    <t>Así mismo con la descripción detallada de las presentes notas, se generan una información completa y comprensible del ejercicio de la Administración Pública, que coadyuve a una mejor determinación del futuro financiero de esta Administración.</t>
  </si>
  <si>
    <t>4.-Organización y Objeto Social</t>
  </si>
  <si>
    <t>5.- Bases de Preparacion de los Estados Financieros</t>
  </si>
  <si>
    <t>6.- Políticas de Contabilidad Significativas</t>
  </si>
  <si>
    <t>7.- Posición en moneda extranjera y protección con riesgo de cambio</t>
  </si>
  <si>
    <t>9.- Fideicomisos, mandatos y análogos</t>
  </si>
  <si>
    <t>10.-Reporte de la Recaudación</t>
  </si>
  <si>
    <t>CONCEPTOS</t>
  </si>
  <si>
    <t>ENERO</t>
  </si>
  <si>
    <t xml:space="preserve">Impuestos </t>
  </si>
  <si>
    <t xml:space="preserve">Derechos </t>
  </si>
  <si>
    <t xml:space="preserve">Productos </t>
  </si>
  <si>
    <t xml:space="preserve">Aprovechamiento </t>
  </si>
  <si>
    <t>* Pagos a capital fijos e iguales.</t>
  </si>
  <si>
    <t>12.-Calificaciones otorgadas</t>
  </si>
  <si>
    <t>14.- Información por segmentos</t>
  </si>
  <si>
    <t>15.- Eventos Posteriores al Cierre</t>
  </si>
  <si>
    <t>16.- Partes Relacionadas</t>
  </si>
  <si>
    <t>"Bajo protesta de decir verdad declara que los estados financieros y sus notas, son razonablemente correctos y son responsabilidad del emisor"</t>
  </si>
  <si>
    <t>Terrenos</t>
  </si>
  <si>
    <t>Construcciones en Proceso en Bienes de Dominio Público</t>
  </si>
  <si>
    <t>Otros bienes inmuebles</t>
  </si>
  <si>
    <t>NOTAS DE DESGLOSE</t>
  </si>
  <si>
    <t>CUENTAS POR PAGAR A CORTO PLAZO</t>
  </si>
  <si>
    <t>JUICIOS  ÁREA CIVIL</t>
  </si>
  <si>
    <t>Por lo anterior, los estados financieros del Municipio del Centro, proveen información oportuna para la toma de decisiones, así como para la correcta transparencia de la información de los recursos públicos ejercidos. En resumen, los estados financieros constituyen la base financiera para la evaluación del desempeño, la rendición de cuentas, la transparencia fiscal y la fiscalización de la Cuenta Pública.</t>
  </si>
  <si>
    <t>FONDOS DISTINTOS DE APORTACIONES</t>
  </si>
  <si>
    <t>Aportaciones Federales</t>
  </si>
  <si>
    <t>Convenios Federales</t>
  </si>
  <si>
    <t>Incentivos Derivados de la Colaboración Fiscal</t>
  </si>
  <si>
    <t>Fondos Distintos de Aportación</t>
  </si>
  <si>
    <t>ACTIVO CIRCULANTE</t>
  </si>
  <si>
    <t>EFECTIVO</t>
  </si>
  <si>
    <t>CONCEPTO</t>
  </si>
  <si>
    <t>90 DIAS</t>
  </si>
  <si>
    <t>180 DIAS</t>
  </si>
  <si>
    <t>Cuentas por Cobrar</t>
  </si>
  <si>
    <t>Deudores Diversos</t>
  </si>
  <si>
    <t>SUMA</t>
  </si>
  <si>
    <t>PASIVO CIRCULANTE</t>
  </si>
  <si>
    <t>Servicios Personales</t>
  </si>
  <si>
    <t>Proveedor por pagar</t>
  </si>
  <si>
    <t>Transferencias Otorgadas</t>
  </si>
  <si>
    <t>Retenciones y Contribuciones</t>
  </si>
  <si>
    <t>Devoluciones de la Ley de Ingresos</t>
  </si>
  <si>
    <t>SUMAS</t>
  </si>
  <si>
    <t>ACTIVO NO CIRCULANTE</t>
  </si>
  <si>
    <t>CUENTAS POR PAGAR A LARGO PLAZO</t>
  </si>
  <si>
    <t>DEUDA PÚBLICA A LARGO PLAZO</t>
  </si>
  <si>
    <t>H. AYUNTAMIENTO DE CENTRO</t>
  </si>
  <si>
    <t>H. Ayuntamiento de Centro</t>
  </si>
  <si>
    <t xml:space="preserve"> NOTAS DE GESTIÓN ADMINISTRATIVA</t>
  </si>
  <si>
    <t>Proagua Apartado Urbano (APAUR)</t>
  </si>
  <si>
    <t>Ley de Ingreso devengada</t>
  </si>
  <si>
    <t>Accesorios de Impuestos</t>
  </si>
  <si>
    <t>Derechos por prestación de servicios</t>
  </si>
  <si>
    <t>Accesorios de Derechos</t>
  </si>
  <si>
    <t>INCENTIVOS DERIVADOS DE LA COLABORACIÓN FISCAL</t>
  </si>
  <si>
    <t>Secretaría del Trabajo y Previsión Social</t>
  </si>
  <si>
    <t>PROFECO</t>
  </si>
  <si>
    <t>Gastos de Ejecución de Multas Federales</t>
  </si>
  <si>
    <t>Proagua Apartado Rural (APARURAL)</t>
  </si>
  <si>
    <t xml:space="preserve">Otros derechos a recibir Efectivo </t>
  </si>
  <si>
    <t>Intereses, Comisiones y Otros gastos</t>
  </si>
  <si>
    <t>Maquinaria, Otros Equipos y Herramientas</t>
  </si>
  <si>
    <t>FEIEF</t>
  </si>
  <si>
    <t>Mobiliario y Equipo de Administración</t>
  </si>
  <si>
    <t>Mobiliario y Equipo Educacional y Recreativo</t>
  </si>
  <si>
    <t>Vehículos y Equipo de Transporte</t>
  </si>
  <si>
    <t>Equipo de Defensa y Seguridad</t>
  </si>
  <si>
    <t>Colecciones, Obras de Arte y Objetos Valiosos</t>
  </si>
  <si>
    <t>Activos Biológicos</t>
  </si>
  <si>
    <t>Acuerdo de Coordinación SEDENER</t>
  </si>
  <si>
    <t>Indemnizaciones</t>
  </si>
  <si>
    <t>Fondo de Estabilización de los Ingresos de las Estidades Federativas (FEIEF)</t>
  </si>
  <si>
    <t>Anticipo a Contratistas por Obras Públicas</t>
  </si>
  <si>
    <t>Actualización de Multas Federales</t>
  </si>
  <si>
    <t>BBVA Bancomer Créditos</t>
  </si>
  <si>
    <t>Prouctos financieros Capufe</t>
  </si>
  <si>
    <t>Mobiliario y equipo de Administración</t>
  </si>
  <si>
    <t>Mobiliario y equipo Educacional y Recreativo</t>
  </si>
  <si>
    <t>Equipo e Instrumental Médico y de Laboratorio</t>
  </si>
  <si>
    <t>Productos Financieros</t>
  </si>
  <si>
    <t>Productos Financieros Parques y Jardines</t>
  </si>
  <si>
    <t>Proagua Municipal 2021</t>
  </si>
  <si>
    <t>Ministración Sapaet</t>
  </si>
  <si>
    <t>Ministración Parques y Jardines</t>
  </si>
  <si>
    <t>Impuestos sobre los Ingresos</t>
  </si>
  <si>
    <t>Proagua Federal 2021</t>
  </si>
  <si>
    <t>Multa Fed. Centro Federal de Conciliación y Registro Laboral</t>
  </si>
  <si>
    <t>Convenio Fise Bienestar H. Ayuntamiento</t>
  </si>
  <si>
    <t>Programa de Agua Potable Drenaje y Tratamiento (PROAGUA)</t>
  </si>
  <si>
    <t>Fondo para Municipios productores de hidrocarburo región Maritima</t>
  </si>
  <si>
    <t xml:space="preserve">Contratistas por Obra Pública por pagar </t>
  </si>
  <si>
    <t>Prodder</t>
  </si>
  <si>
    <t>MENOR O IGUAL A 365 DIAS</t>
  </si>
  <si>
    <t>MAYOR A 365 DIAS</t>
  </si>
  <si>
    <t>Fondo para Municipios Productores de Hidrocarburos en Región Maritima (Fondos distintos de aportación)</t>
  </si>
  <si>
    <t>Este apartado se integra por los conceptos de Deudores diversos y Cuentas por Cobrar a Corto Plazo</t>
  </si>
  <si>
    <t>DERECHOS A RECIBIR EFECTIVO O EQUIVALENTES</t>
  </si>
  <si>
    <t>DERECHOS A RECIBIR BIENES O SERVICIOS</t>
  </si>
  <si>
    <t>Este apartado se integra por los conceptos de Anticipo a Contratistas por obras públicas</t>
  </si>
  <si>
    <t>INVERSIONES FINANCIERAS A LARGO PLAZO</t>
  </si>
  <si>
    <t>Este apartado se integra por los conceptos de los bienes inmuebles los cuales incluyen:</t>
  </si>
  <si>
    <t>Edificios no Habitacionales</t>
  </si>
  <si>
    <t>Construcciones en Proceso en Bienes Propios</t>
  </si>
  <si>
    <t>Este apartado se integra por los conceptos de los bienes muebles los cuales incluyen:</t>
  </si>
  <si>
    <t>Este apartado se integra por los conceptos de los activos intangibles los cuales incluyen:</t>
  </si>
  <si>
    <t>Actualmente el H. Ayuntamiento del Centro no cuenta con los criterios para la determinación de las estimaciones de cuentas incobrables,  estimación de inventarios, deterioro de activos biológicos.</t>
  </si>
  <si>
    <t>Impuesto sobre la producción , el consumo y las Transacciones</t>
  </si>
  <si>
    <t>PARTICIPACIONES, APORTACIONES, CONVENIOS, INCENTIVOS DERIVADOS DE LA COLABORACIÓN FISCAL Y FONDOS DISTINTOS DE APORTACIÓN.</t>
  </si>
  <si>
    <t xml:space="preserve">TOTAL </t>
  </si>
  <si>
    <t>VARIACIÓN</t>
  </si>
  <si>
    <t>HACIENDA PUBLICA/PATRIMONIO CONTRIBUIDO 2021</t>
  </si>
  <si>
    <t>HACIENDA PUBLICA/PATRIMONIO GENERADO 2021</t>
  </si>
  <si>
    <t>Bancos/Tesorería</t>
  </si>
  <si>
    <t xml:space="preserve">Efectivo </t>
  </si>
  <si>
    <t>Bancos/Dependencias y Otros</t>
  </si>
  <si>
    <t>Fondos con afectación Especifica</t>
  </si>
  <si>
    <t>Depositos de Fondos de terceros en garantía y/o administración</t>
  </si>
  <si>
    <t>Otros efecivos equivalentes</t>
  </si>
  <si>
    <t>Ingresos Financieros</t>
  </si>
  <si>
    <t>Aprovechamientos patrimoniales</t>
  </si>
  <si>
    <t>4. Total de Ingresos Contables 4=1 + 2-3)</t>
  </si>
  <si>
    <t>(Cifras en Pesos)</t>
  </si>
  <si>
    <t>Amortización de la Deuda pública</t>
  </si>
  <si>
    <t>3. Más gastos contables no presupuestarios</t>
  </si>
  <si>
    <t>NOTAS DE MEMORIA (CUENTAS DE ORDEN)</t>
  </si>
  <si>
    <t>CUENTAS DE ORDEN CONTABLES</t>
  </si>
  <si>
    <t>CUENTAS DE ORDEN PRESUPUESTARIAS</t>
  </si>
  <si>
    <t>3. Autorización e hisotoria</t>
  </si>
  <si>
    <t>En observancia a la normatividad emitida por el CONAC, La información que emana de los Estados Financieros que se presentan en las notas financieras, se elaboraron conforme a los críterios generales y en apego a lo establecido a la Ley General de Contabilidad Gubernamental, atendiéndo las disposiciones normativas contables y los Lineamientos emitidos por el Consejo de Armonización Contable (CONAC). Se han realizado las actualizaciones congruentes con el marco normativo en materia contable y presupuestal, así tambien en apego a los instrumentos técnicos para lograr el cumplimiento de los objetivos considerando en primera instancia el Marco Conceptual de Contabilidad Gumernamental, que representan los fundamentos para la elaboración de normas, contabilización, valuación y presentación de la Información Financiera; asímismo, el Plan de Cuentas que constituye una herramienta básica para el registro de operaciones, otorgando consistencia en la presentación y fácil interpretación de los resultados y las bases contabilizadoras, bajo los criterios  de Armonización Contable.</t>
  </si>
  <si>
    <t>Los Estados Financieros que presenta el H. Ayuntamiento del Centro son los siguientes: Estado de Situación Financiera, Estado de Actividades, Estado de Variaciones en la Hacienda Pública/Patrimonio, Estado de Cambios en la Situación Financiera, Estado de Flujo de Efectivo, Estado Analítico del Activo, Estado Analítico de la Deuda y Otros Pasivos, Informe sobre Pasivos Contingentes, las Notas a los Estados Financieros de acuerdo a Los lineamientos establecidos en el Manual de Contabilidad Gubernamental del CONAC, de la Ley de Contabilidad Gubernamental y  de la Ley de Disciplina Financiera.</t>
  </si>
  <si>
    <t xml:space="preserve">Los estados financieros muestran los hechos con incidencia económica-financiera que ha realizado un ente público a una fecha y/o durante un período determinado y son necesarios para mostrar los resultados del ejercicio presupuestal, así como la situación patrimonial de los mismos, todo ello con la estructura, oportunidad y periodicidad que la ley establece.
El objetivo general de los estados financieros, es proporcionar información a los usuarios sobre la situación financiera, los resultados de la gestión y sobre el ejercicio de la Ley de Ingresos y del Presupuesto de Egresos de los entes públicos; así como, ser de utilidad para la toma de decisiones respecto a la asignación de recursos, su administración y control; a su vez, constituyen la base de la rendición de cuentas, la transparencia y la fiscalización de las cuentas públicas.
</t>
  </si>
  <si>
    <t>8.-Reporte Analítico del activo</t>
  </si>
  <si>
    <t>11.- Información sobre la Deuda y el Reporte Analítico de la Deuda</t>
  </si>
  <si>
    <t>* Sobretasa de interes mensual de un 0.72%, la cual es menor en un 50% a la que se venia pagando a BANOBRAS la cual era del 1.45% mensual.</t>
  </si>
  <si>
    <t>* El refinanciamiento permitirá a las siguientes administraciones, ya que el monto de la deuda sea menor. Se espera que la adminsitracion 2024-2026 recibiría 11 mdp derivado del Fideicomiso como garantía de Pago del crédito Bancomer.</t>
  </si>
  <si>
    <t>13.- Proceso de mejora</t>
  </si>
  <si>
    <t>El H. Ayuntamiento del Centro, presenta la información contable debidamente firmada y rubricada en cada página, incluyendo  al final de cada página la siguiente leyenda " Bajo protesta de decir verdad declaramos que los estados financieros y sus notas, son razonablemente correctos y son responsabilidad del emisor".</t>
  </si>
  <si>
    <t>De igual manera, la estrategia está encaminada a hacer eficiente la gestión y aplicación de los recursos públicos, mediante la adecuación del marco normativo, integración y difusión del gobierno electrónico, fortalecimiento del sistema de información estadística y geográfica, así como la promoción de la cultura de la mejora a través de la evaluación del desempeño del personal y resultados del quehacer gubernamental, entre otras líneas de acción establecidas en la materia.</t>
  </si>
  <si>
    <t>Otras de las medidas administrativas que apoyan la mejora de este gobierno, es el Acuerdo Administrativo que establece las medidas de austeridad y racionalidad del gasto de la Administración Pública Municipal. En dicho documento se estableció de manera fundamental que las Unidades Administrativas además de apegarse a las disposiciones contenidas en el Presupuesto de Egresos del Municipio, deberàn sujetar al gasto a lo estrictamente indispensable en materia de servicios de telefonía, fotocopiado, combustibles, arrendamientos, viáticos, honorarios, alimentación, mobiliario, remodelación de oficinas, equipo de telecomunicaciones, bienes informáticos, pasajes, congresos, exposiciones y seminarios.</t>
  </si>
  <si>
    <t>Todo lo anterior, es parte fundamental de la buena marcha de la gestión Pública Municipal de este Municipio, los números de ingresos y la eficiencia en el gasto hablan de ello, se siguen trabajando en mejores y eficientes modelos de control a la par que se sigue modernizando la Administración Municipal presente.</t>
  </si>
  <si>
    <t xml:space="preserve">2.- Panorama económico y financiero                                                                                                                                                                                                                                                                                                                                                                                    </t>
  </si>
  <si>
    <t>El H. Ayuntamiento no realiza proceso de Transformación o elaboración de Bienes.</t>
  </si>
  <si>
    <t xml:space="preserve">17.- Responsabilidad sobre la presentación razonable de la información contable.
</t>
  </si>
  <si>
    <t>TOTAL DE PASIVO NO CIRCULANTE</t>
  </si>
  <si>
    <t>INGRESOS DE LA GESTION</t>
  </si>
  <si>
    <t>Convenios Estatales</t>
  </si>
  <si>
    <t>Trimestres</t>
  </si>
  <si>
    <t>Total Mensual</t>
  </si>
  <si>
    <t>Gran Total</t>
  </si>
  <si>
    <t>Los Estados Financieros se elaboran de acuerdo a la informacion que emana del Sistema de Armonización Contable Gubernamental SIEN-GOB, de todas las Unidades Administrativas del Municipio, mismas que se transforman en  registros contables de acuerdo a saldos históricos y de  los postulados básicos de contabilidad.</t>
  </si>
  <si>
    <t xml:space="preserve">En noviembre de 1808, el virrey de la Nueva España dispuso elegir el primer ayuntamiento de San Juan de Villahermosa, mismo que inició sus funciones el 1 de enero de 1809.
</t>
  </si>
  <si>
    <t xml:space="preserve">En 1812 la provincia de Tabasco dependía políticamente de Yucatán, por lo que se propuso al Congreso Constituyente que Tabasco tuviese diputación provincial, siendo aceptada la petición el 22 de noviembre de 1822.
Considerando que en Villahermosa se localizaban las autoridades, la cultura y el comercio, por decreto del Congreso, el 4 de noviembre de 1826 la capital de Tabasco se elevó a la categoría de ciudad con el nombre de San Juan Bautista.
Desde el 4 de octubre de 1883, según la Constitución Política del Estado de Tabasco, Centro es uno de los doce partidos en que se divide el estado y a partir del 18 de diciembre de ese mismo año, según la Ley Orgánica de la División Territorial, Centro constituye uno de los 17 municipios en que se divide el estado de Tabasco.
El 3 de febrero de 1916 siendo gobernador el general Francisco J. Múgica, desde la villa de Teapa expide el Decreto 111, con el que restituye a la capital del estado su antiguo nombre de Villahermosa, como hasta la fecha se le conoce.
De conformidad al Artículo 5 de la Ley Orgánica de los Municipios del Estado de Tabasco, señala..." El  Estado  de Tabasco  se  integra  por 17 municipios cuyas denominación y cabecera será entre ellas el Municipio del Centro, y cabecera, la ciudad de Villahermosa.
</t>
  </si>
  <si>
    <t>Multa Federal Tribunal Unitario Agrario</t>
  </si>
  <si>
    <t>Se contempla el establecimiento de políticas para eficientar los servicios públicos así como la atención a los ciudadanos, por ello se ha trabajado en la modernización y automatización de procedimientos administrativos, en las áreas de Obras Públicas, Servicios Municipales y Finanzas, los cuales, se han venido desarrollando en acciones como simplifcación de trámites y tiempos de respuesta más cortos. La principal política de este gobierno en el entorno administrativo, consiste en implementar un programa de modernización de la Administracón Pública Municipal tendiente a instrumentar un sistema adecuado de rendición de cuentas, mejoramiento del desarrollo organizacional, profesionalización de los servidores públicos, modernización de la contabilidad gubernamental y una administración basada en buenos resultados.</t>
  </si>
  <si>
    <t>PRODDER Federal 2021</t>
  </si>
  <si>
    <t>Fondo para Municipios Productores de Hidrocarburos en Región Terrestres (Fondos distintos de aportación)</t>
  </si>
  <si>
    <t>Convenio de apoyo extraodinario del fondo para entidades productoras de Hidrocarburos 2021</t>
  </si>
  <si>
    <t>Capufe 2021</t>
  </si>
  <si>
    <t>Convenio Gobierno del Estado-Sapaet  2020</t>
  </si>
  <si>
    <t>Convenio Gobierno del Estado-Sapaet  2021</t>
  </si>
  <si>
    <t>Convenio Fise Bienestar Ayuntamiento</t>
  </si>
  <si>
    <t>Reintegro</t>
  </si>
  <si>
    <t>Productos Financieros PROAGUA</t>
  </si>
  <si>
    <t>Convenio de Apoyo Extraordinario del Fondo para entidades productoras de hidrocarburos 2021</t>
  </si>
  <si>
    <t>Productos Financieros Convenio Agua Potable SAS</t>
  </si>
  <si>
    <t>Construcciones en proceso en Bienes propios</t>
  </si>
  <si>
    <t>Representa el derecho de recibir servicios, por los trabajos contratados por obras, siendo de las más representantivas Constructora Kaninsa SA de CV y Acuitab SA de CV.</t>
  </si>
  <si>
    <t>En el mes de diciembre el H. Ayuntamiento se aplicó depreciación acumulada de bienes mubles por la cantidad de $50,900,635.64 y amortización acumulado de los activos intangibles por la cantidad de $93,847.44</t>
  </si>
  <si>
    <t>NOTA  A LOS ESTADOS FINANCIEROS DEL MES  DE  ENERO 2022</t>
  </si>
  <si>
    <t>Al 31 de enero de 2022,  el H. Ayuntamiento del Centro tiene Cuentas por pagar a largo plazo con proveedores y contratistas pendientes de pago por bienes y servicios de los ejercicios 2006 y 2009.</t>
  </si>
  <si>
    <t>Fondo por Colaboración Fiscal (ISN)</t>
  </si>
  <si>
    <t>Fondo por Colaboración Fiscal (ISR)</t>
  </si>
  <si>
    <t>Productos financieros (ISN)</t>
  </si>
  <si>
    <t>Productos financieros (ISR)</t>
  </si>
  <si>
    <t>Poductos financieros 70% Fondo compensación y Combustible Municipal</t>
  </si>
  <si>
    <t>Al 31 de enero de 2022, el H. Ayuntamiento del Centro recibió ingresos por los conceptos Ramo 28/Participaciones, Ramo 33/Aportaciones, convenios federales y estatales, incentivos derivados de la colaboración fiscal y Ramo23/Fondos distintos de aportaciones, como se detalla a continuación:</t>
  </si>
  <si>
    <t>Ingresos por Clasificar</t>
  </si>
  <si>
    <t>Porción a Corto Plazo de la Deuda</t>
  </si>
  <si>
    <t xml:space="preserve">Otras Cuentas por pagar </t>
  </si>
  <si>
    <t>Fondo por Coordinación en Predial</t>
  </si>
  <si>
    <t>Productos financieros Fondo por Coordinación en Predial</t>
  </si>
  <si>
    <t>Fondo de Compensaciones y Combustible Municipal 70%</t>
  </si>
  <si>
    <t>Fondo de Compensaciones y Combustible Municipal 30%</t>
  </si>
  <si>
    <t>Convenio Gobierno del Estado-Sapaet  2022</t>
  </si>
  <si>
    <t>Del saldo refejado en bancos por la cantidad de $250,775,610.38 corresponden a: Cuentas bancarias aperturadas en Ingresos propios desde los años 2013, 2016, 2017, 2018, 2020, 2021 y 2022 Fondo de Estabilidazación de los Ingresos de las Entidades Federativas (FEIEF) 2021; Participaciones 2020, 2021 y 2022; PROAGUA municipal  2021, CAPUFE  2021; PROAGUA federal 2021; PRODDER Federal 2021, Fondos distintos de Aportación 2021 y 2022; Fondo III  2021 y 2022; Fondo IV  2021 y 2022; Convenio SAPAET (SAS) 2020, 2021 Y 2022; Oficialia Mayor 2021 y 2022  y Convenio FISE Bienestar Ayuntamiento 2021.</t>
  </si>
  <si>
    <t xml:space="preserve">Deudores por anticipo de la tesoreria </t>
  </si>
  <si>
    <t>Representan los derechos de cobro y por recuperar a favor del H. Ayuntamiento del Centro, cuyo origen es distinto de los ingresos por impuestos, derechos, productos y aprovechamientos, siendo exigible su cobro y/o recuperación durante el transcurso del ejercicio, los cuales se integran por los rubros de Cuentas por cobrar (incluyen cobros pendientes de Comisión Federal de Electricidad y por la recuperación de ISR  por el beneficio del timbrado de nóminas) , Deudores Diversos (incluye los financiamientos entre recursos), Deudores por anticipo de la tesoreria  (fondos revolventes) del ejercicio en curso y Otros Derechos a recibir efectivo;  con  antigüedad de saldos como se señala a continuación:</t>
  </si>
  <si>
    <t>HACIENDA PUBLICA/PATRIMONIO CONTRIBUIDO 2022</t>
  </si>
  <si>
    <t>HACIENDA PUBLICA/PATRIMONIO GENERADO 2022</t>
  </si>
  <si>
    <t>Al 31 de enero de 2022 el H. Ayuntamiento del Centro en el apartado de Hacienda Pública/Patrimonio Generado presenta un ahorro en el resultado del ejercicio por $137,660,369.37</t>
  </si>
  <si>
    <t>Al 31 de enero de 2022 el H. Ayuntamiento del Centro en el apartado de Hacienda Pública/patrimonio Contribuído no presenta ninguna variación respecto del ejercicio 2021 al 2022.</t>
  </si>
  <si>
    <t>Correspondiente del 1 de Enero al  31 de enero de 2022</t>
  </si>
  <si>
    <t>De  conformidad  al  Artículo 48  el  cual  remite al Artículo 46, fracción I, inciso  g)  y Artículo  49 de  la  Ley General  de  Contabilidad Gubernamental, así como a la normatividad emitida por el Consejo Nacional de Armonización Contable, a continuación se presentan las Notas a los Estados Financieros correspondientes al 31 de enero de 2022.</t>
  </si>
  <si>
    <r>
      <t>Representa los recursos asignados por tipo y monto de los fideicomisos "por garantía de las deudas" adquiridas en el ejercicios 2015 por la cantidad de $11,000,000.00 y en el ejercicio  2020 por la cantidad de $8,160,346.26 y el fideicomiso "Creando empresarios" por la cantidad de  $661,582.31 sumando un total de</t>
    </r>
    <r>
      <rPr>
        <b/>
        <sz val="11"/>
        <rFont val="Calibri"/>
        <family val="2"/>
        <scheme val="minor"/>
      </rPr>
      <t xml:space="preserve"> $19,821,928.57</t>
    </r>
  </si>
  <si>
    <r>
      <t xml:space="preserve">DEPRECIACIONES Y AMORTIZACIONES. Al 31 de de enero 2022, es por la cantidad total de </t>
    </r>
    <r>
      <rPr>
        <b/>
        <sz val="11"/>
        <rFont val="Calibri"/>
        <family val="2"/>
        <scheme val="minor"/>
      </rPr>
      <t xml:space="preserve">$495,310,052.38 </t>
    </r>
    <r>
      <rPr>
        <sz val="11"/>
        <rFont val="Calibri"/>
        <family val="2"/>
        <scheme val="minor"/>
      </rPr>
      <t>de los cuales corresponden una depreciacion acumulada de bienes muebles por la cantidad de $491,595,828.71  y una Amortización acumulada de Activos intangibles por la cantidad de $3,714,223.67. Con respecto a los bienes adquiridos en los años 2020 y 2021 de acuerdo a los cálculos realizados por el sistema, el método de depreciación es de Línea recta, las tasas aplicadas corresponden al 10% para todo tipo de Maquinaria, otros equipos y Herramientas, 20% para Equipo de transportes e Instrumentos musicales y un 33.3% para Equipos de cómputo y de tecnologías de información.  Ahora bien, los activos de los años 2020 y 2021 se encuentran en óptimas condiciones, mientras que los demás activos su condición es buena.</t>
    </r>
  </si>
  <si>
    <r>
      <t>Al 31 de enero del 2022 el H. Ayuntamiento del Centro tiene registrado un pasivo circulante por la cantidad de</t>
    </r>
    <r>
      <rPr>
        <b/>
        <sz val="11"/>
        <rFont val="Calibri"/>
        <family val="2"/>
        <scheme val="minor"/>
      </rPr>
      <t xml:space="preserve"> $90,471,955.00</t>
    </r>
    <r>
      <rPr>
        <sz val="11"/>
        <rFont val="Calibri"/>
        <family val="2"/>
        <scheme val="minor"/>
      </rPr>
      <t xml:space="preserve"> integrado por sueldos pendientes por pagar, aportaciones patronales, apoyos sociales, retenciones a los trabajadores por sueldos y salarios, compromisos contraídos por la adquisición de bienes de consumos e inventariables, contratistas por obra, porción a corto plazo del pago de la deuda pública,  intereses de la deuda, provisiones a corto plazo y en otros pasivos diferidos a corto plazo se encuentra autorizado por la Secretaría de Finanzas un anticipo de las participaciones correspondientes al presente ejercicio para atender los servicios de energía eléctrica a cargo del municipio.</t>
    </r>
  </si>
  <si>
    <r>
      <rPr>
        <b/>
        <sz val="11"/>
        <rFont val="Calibri"/>
        <family val="2"/>
        <scheme val="minor"/>
      </rPr>
      <t>Movimientos de</t>
    </r>
    <r>
      <rPr>
        <sz val="11"/>
        <rFont val="Calibri"/>
        <family val="2"/>
        <scheme val="minor"/>
      </rPr>
      <t xml:space="preserve"> </t>
    </r>
    <r>
      <rPr>
        <b/>
        <sz val="11"/>
        <rFont val="Calibri"/>
        <family val="2"/>
        <scheme val="minor"/>
      </rPr>
      <t>partidas (o rubros) que no afecten al efectivo</t>
    </r>
  </si>
  <si>
    <r>
      <t xml:space="preserve">Al 31 de enero de 2022 el H. Ayuntamiento del Centro en el apartado de Otros Egresos presupuestales No contables por la cantidad total de </t>
    </r>
    <r>
      <rPr>
        <b/>
        <sz val="11"/>
        <rFont val="Calibri"/>
        <family val="2"/>
        <scheme val="minor"/>
      </rPr>
      <t>$1,973,776.86</t>
    </r>
    <r>
      <rPr>
        <sz val="11"/>
        <rFont val="Calibri"/>
        <family val="2"/>
        <scheme val="minor"/>
      </rPr>
      <t xml:space="preserve"> corresponden a la Aportacion municipal CAPUFE por $1,132,430.60 y salidas de almacén por $841,346.26.</t>
    </r>
  </si>
  <si>
    <r>
      <t xml:space="preserve">De conformidad con lo establecido en los artículos 65, Fracción III, de la Ley Orgánica de los Municipios del Estado de Tabasco; 115, Fracciones VI y VII, del Reglamento de la Administración Pública del Municipio de Centro, Tabasco, mediante Acta del H. Cabildo del Municipio de Centro, Tabasco, en la Sesión Ordinaria Núm. 9 celebrada el día 27 de enero de 2022, </t>
    </r>
    <r>
      <rPr>
        <b/>
        <sz val="11"/>
        <rFont val="Calibri"/>
        <family val="2"/>
        <scheme val="minor"/>
      </rPr>
      <t xml:space="preserve"> aprobaron las adecuaciones al presupuesto de egresos en el mes de enero del ejercicio fiscal 2022</t>
    </r>
    <r>
      <rPr>
        <sz val="11"/>
        <rFont val="Calibri"/>
        <family val="2"/>
        <scheme val="minor"/>
      </rPr>
      <t>, consistente en Ampliaciones</t>
    </r>
    <r>
      <rPr>
        <b/>
        <sz val="11"/>
        <rFont val="Calibri"/>
        <family val="2"/>
        <scheme val="minor"/>
      </rPr>
      <t xml:space="preserve"> </t>
    </r>
    <r>
      <rPr>
        <sz val="11"/>
        <rFont val="Calibri"/>
        <family val="2"/>
        <scheme val="minor"/>
      </rPr>
      <t>de los refrendos y remanentes del ejercicio fiscal 2021</t>
    </r>
    <r>
      <rPr>
        <b/>
        <sz val="11"/>
        <rFont val="Calibri"/>
        <family val="2"/>
        <scheme val="minor"/>
      </rPr>
      <t xml:space="preserve"> por la cantidad de $96,102,986.74 (Noventa y Seis Millones Ciento Dos Mil Novecientos  Ochenta y Seis Pesos 74/100 M.N.), quedando un Presupuesto Modificado por la cantidad de</t>
    </r>
    <r>
      <rPr>
        <sz val="11"/>
        <rFont val="Calibri"/>
        <family val="2"/>
        <scheme val="minor"/>
      </rPr>
      <t xml:space="preserve"> </t>
    </r>
    <r>
      <rPr>
        <b/>
        <sz val="11"/>
        <rFont val="Calibri"/>
        <family val="2"/>
        <scheme val="minor"/>
      </rPr>
      <t xml:space="preserve">$3,411,719,568.64  (Tres Mil Cuatrocientos Once Millones Setecientos Diecinueve Mil Quinientos Sesenta y Ocho Pesos 64/100 M.N.). </t>
    </r>
  </si>
  <si>
    <r>
      <t xml:space="preserve">El H. ayuntamiento </t>
    </r>
    <r>
      <rPr>
        <b/>
        <sz val="11"/>
        <rFont val="Calibri"/>
        <family val="2"/>
        <scheme val="minor"/>
      </rPr>
      <t>No se realizó operaciones</t>
    </r>
    <r>
      <rPr>
        <sz val="11"/>
        <rFont val="Calibri"/>
        <family val="2"/>
        <scheme val="minor"/>
      </rPr>
      <t xml:space="preserve"> que influyeran en la toma de decsisiones de la administración.</t>
    </r>
  </si>
  <si>
    <r>
      <rPr>
        <b/>
        <sz val="11"/>
        <rFont val="Calibri"/>
        <family val="2"/>
        <scheme val="minor"/>
      </rPr>
      <t>Objeto social</t>
    </r>
    <r>
      <rPr>
        <sz val="11"/>
        <rFont val="Calibri"/>
        <family val="2"/>
        <scheme val="minor"/>
      </rPr>
      <t>.-Proporccionar un mejor calidad y nivel de vida de la población urbana y rural del municipio del Centro, en un contexto estatal y regional de desarrollo sustesntable, armónico y equilibrado.</t>
    </r>
  </si>
  <si>
    <r>
      <rPr>
        <b/>
        <sz val="11"/>
        <rFont val="Calibri"/>
        <family val="2"/>
        <scheme val="minor"/>
      </rPr>
      <t>Principal actividad</t>
    </r>
    <r>
      <rPr>
        <sz val="11"/>
        <rFont val="Calibri"/>
        <family val="2"/>
        <scheme val="minor"/>
      </rPr>
      <t>.- Percibir ingresos tributarios y no tributarios en términos de la Ley de Ingresos, con el próposito de cumplir con sus obligaciones normativas y permitir un gobierno democrático para el constante mejoramiento económico y social mediante la prestación de los servicios públicos.</t>
    </r>
  </si>
  <si>
    <r>
      <rPr>
        <b/>
        <sz val="11"/>
        <rFont val="Calibri"/>
        <family val="2"/>
        <scheme val="minor"/>
      </rPr>
      <t>Regimen Juridico</t>
    </r>
    <r>
      <rPr>
        <sz val="11"/>
        <rFont val="Calibri"/>
        <family val="2"/>
        <scheme val="minor"/>
      </rPr>
      <t>.- Lo Constituye la Ley Organica Municipal del Estado de Tabasco, Ley de hacienda Municipal, Ley General de Contabilidad Gubernamental, ley de Disciplina Financiera, ley de Coordinación Fiscal, Ley de Ingresos, Presupuesto de Egresos, Reglamento de la Administración pública del Municipio del Centro, Tabasco, Manual de de Normas Presupustaria para el Municipio de Centro Tabasco.</t>
    </r>
  </si>
  <si>
    <r>
      <rPr>
        <b/>
        <sz val="11"/>
        <rFont val="Calibri"/>
        <family val="2"/>
        <scheme val="minor"/>
      </rPr>
      <t>Obligaciones Fiscales.-</t>
    </r>
    <r>
      <rPr>
        <sz val="11"/>
        <rFont val="Calibri"/>
        <family val="2"/>
        <scheme val="minor"/>
      </rPr>
      <t>De conformidad al Art. 79 de la Ley de Impuesto sobre la Renta, El H. Ayuntamiento está dado el alta ante la Secretaría de Hacienda y Crédito Público en el régimen de las personas morales con fines no lucrativos, teniendo como obligaciones ficales las: Retención de I.S.R. por salarios, Reención de IVA,  I.S.R. por Servicios Profesionales e I.S.R. por Arrendamiento de Bienes Inmuebles.</t>
    </r>
  </si>
  <si>
    <r>
      <t xml:space="preserve">Estructura Organizacional Básica.-El </t>
    </r>
    <r>
      <rPr>
        <sz val="11"/>
        <rFont val="Calibri"/>
        <family val="2"/>
        <scheme val="minor"/>
      </rPr>
      <t>Honorable Cabildo del Municipio del Centro, Tabasco, como Órgano Máximo de gobierno de la Administración Municipal, siendo sus disposiciones aplicables, en lo conducente a los Consejos municipales, seguido de la Presidenta Municipal,  posteriormente dependen de eela la Administración Pública desconcentrada y dependencias.</t>
    </r>
  </si>
  <si>
    <r>
      <rPr>
        <b/>
        <sz val="11"/>
        <rFont val="Calibri"/>
        <family val="2"/>
        <scheme val="minor"/>
      </rPr>
      <t>Fideicomisos, Mandatos y Análogos de los cuales es fideicomitente o fideicomisario</t>
    </r>
    <r>
      <rPr>
        <sz val="11"/>
        <rFont val="Calibri"/>
        <family val="2"/>
        <scheme val="minor"/>
      </rPr>
      <t>.- El H. Ayuntamiento del Centro forma parte del Fideicomiso CREANDO EMPRESARIOS como fideicomitente.</t>
    </r>
  </si>
  <si>
    <r>
      <t xml:space="preserve">El H. ayuntamiento </t>
    </r>
    <r>
      <rPr>
        <b/>
        <sz val="11"/>
        <rFont val="Calibri"/>
        <family val="2"/>
        <scheme val="minor"/>
      </rPr>
      <t>No se realiza operaciones</t>
    </r>
    <r>
      <rPr>
        <sz val="11"/>
        <rFont val="Calibri"/>
        <family val="2"/>
        <scheme val="minor"/>
      </rPr>
      <t xml:space="preserve"> en moneda extranjeras.</t>
    </r>
  </si>
  <si>
    <r>
      <t>Al 31 de enero de 2022, el H. Ayuntamiento del Centro recaudó Ingresos por la cantidad de</t>
    </r>
    <r>
      <rPr>
        <b/>
        <sz val="11"/>
        <rFont val="Calibri"/>
        <family val="2"/>
        <scheme val="minor"/>
      </rPr>
      <t xml:space="preserve"> $352,645,679 </t>
    </r>
    <r>
      <rPr>
        <sz val="11"/>
        <rFont val="Calibri"/>
        <family val="2"/>
        <scheme val="minor"/>
      </rPr>
      <t>mismos que se integran de la siguiente manera, 105 millones 099 mil 996 pesos, corresponden a Ingresos de la Gestión (impuestos, derechos, productos y aprovechamientos); 149 millones 299 mil 325 pesos de Participaciones Federales; 57 millones 976 mil 214 pesos de Aportaciones Federales; 2 millones 833 mil 371 pesos de Convenios federales; 333 mil 128 pesos de Incentivos Derivados de la Colaboración Fiscal; 4 millones 172 mil 715 pesos de Fondos Distintos de Aportaciones y  32 millones 930 mil 929 pesos de convenios estatales.</t>
    </r>
  </si>
  <si>
    <r>
      <rPr>
        <b/>
        <sz val="11"/>
        <rFont val="Calibri"/>
        <family val="2"/>
        <scheme val="minor"/>
      </rPr>
      <t xml:space="preserve">Deudas a largo plazo: </t>
    </r>
    <r>
      <rPr>
        <sz val="11"/>
        <rFont val="Calibri"/>
        <family val="2"/>
        <scheme val="minor"/>
      </rPr>
      <t>Se liquidó a BANOBRAS los Créditos núm. 7295 de la Administración 2004-2006 por $38.1 mdp., se liquidó el 12 de Octubre del ejercicio 2015 y con respecto al segundo crédito núm.98976287 de la Administración 2010-2012 por $394.2 mdp., se liquidó el 12 de Junio del ejercicio 2015. Cabe mencionar que para liquidar el crédito núm. 98976287 de $394.2 mdp el Municipio del Centro contrató con BBVA Bancomer un refinanciamiento en mejores condiciones para la Hacienda Pública Municipal, dicha deuda garantizada con Recursos del Fondo IV, con los siguientes beneficios:</t>
    </r>
  </si>
  <si>
    <r>
      <rPr>
        <b/>
        <sz val="11"/>
        <rFont val="Calibri"/>
        <family val="2"/>
        <scheme val="minor"/>
      </rPr>
      <t xml:space="preserve">Deuda a corto plazo: </t>
    </r>
    <r>
      <rPr>
        <sz val="11"/>
        <rFont val="Calibri"/>
        <family val="2"/>
        <scheme val="minor"/>
      </rPr>
      <t>El Municipio del Centro contrató el 16 de diciembre de 2021 con BBVA México, Sociedad Anónima un crédito simple, como obligación de corto plazo quirografaria, por un monto de 180 Millones de Pesos para cubrir necesidades a corto plazo, como son insuficiencias de liquidez de carácter temporal, con fecha de vencimiento el 16 de diciembre de 2022, con los siguientes beneficios:</t>
    </r>
  </si>
  <si>
    <r>
      <t xml:space="preserve">El H. Ayuntamiento del Centro, </t>
    </r>
    <r>
      <rPr>
        <b/>
        <sz val="11"/>
        <rFont val="Calibri"/>
        <family val="2"/>
        <scheme val="minor"/>
      </rPr>
      <t>no presenta información segmentada de Informes Financieros adicional</t>
    </r>
    <r>
      <rPr>
        <sz val="11"/>
        <rFont val="Calibri"/>
        <family val="2"/>
        <scheme val="minor"/>
      </rPr>
      <t xml:space="preserve"> a la que se presentan en los Estados Financieros.</t>
    </r>
  </si>
  <si>
    <r>
      <t xml:space="preserve">El H. Ayuntamiento del Centro, </t>
    </r>
    <r>
      <rPr>
        <b/>
        <sz val="11"/>
        <rFont val="Calibri"/>
        <family val="2"/>
        <scheme val="minor"/>
      </rPr>
      <t>no presenta evento alguno posterior al cierre.</t>
    </r>
  </si>
  <si>
    <r>
      <t xml:space="preserve">El H. Ayuntamiento del Centro, </t>
    </r>
    <r>
      <rPr>
        <b/>
        <sz val="11"/>
        <rFont val="Calibri"/>
        <family val="2"/>
        <scheme val="minor"/>
      </rPr>
      <t>no existen partes relacionadas que influyan significativamente en la Toma de decisiones operativas y financieras .</t>
    </r>
  </si>
  <si>
    <t>H. Ayuntamiento del Centro, como puede observarse en la tabla que antecede los ingresos recaudados y recibidos durante el primer mes del presente ejercicio rebasó lo estimado en la captación de los ingresos propios, sin embargo, se recomienda que se continúen adoptando políticas y/o estrategias para mejorar la recaudación de los ingresos de la gestión, debiendose implementar medidas de control interno y de prevención, actualizando el registro de contribuyentes, las tablas de costos de la recaudación, y los valores catastrales de la propiedad registrada originalmente, eficientar la recaudación a través de la plataforma digital, incentivando al contribuyente y así mejorar la recaudación.</t>
  </si>
  <si>
    <t>Al 31 de enero de 2022, el H. Ayuntamiento del Centro recaudó ingresos por los conceptos de  impuestos, derechos, productos y aprovechamientos como se detalla a continuación:</t>
  </si>
  <si>
    <r>
      <rPr>
        <b/>
        <sz val="11"/>
        <rFont val="Calibri"/>
        <family val="2"/>
        <scheme val="minor"/>
      </rPr>
      <t>Ejercicio Fiscal.-</t>
    </r>
    <r>
      <rPr>
        <sz val="11"/>
        <rFont val="Calibri"/>
        <family val="2"/>
        <scheme val="minor"/>
      </rPr>
      <t xml:space="preserve"> 1ro. de Enero al 31 de Diciembre 2022.</t>
    </r>
  </si>
  <si>
    <t>En observancia  y de conformidad a lo establecido en el Manual de Contabilidad Gubernamental emitido por el Consejo Nacional de Armonización contable (CONAC), el objetivo general de los estados financieros que se presentan en este documento, es proporcionar información acerca de la situación financiera, los resultados de la gestión, los flujos de efectivo acontecidos, el ejercicio de la Ley de Ingresos y del Presupuesto de Egresos, así como la postura fiscal correspondiente al año 2022.</t>
  </si>
  <si>
    <t>La corporación financiera Fitch Ratings ratificó la calificación de largo plazo en escala nacional del municipio de Centro, Tabasco, en 'A-(mex); la perspectiva credicticia es Estable. La calificación es resultado de la expectativa de Fitch de que Centro mantendrá una evaluación de perfil de riesgo ´Más Débil´ y una sostenibilidad de deuda de ´aa´. Por parte de la agencia Moody's subio de (A3, con perspectiva negativa) a Ba3/A3 mx estable.</t>
  </si>
  <si>
    <t xml:space="preserve">*Periodo de gracia: El pago de la primera amortización será el 28 de febrero de 2022.                                                                                                                 </t>
  </si>
  <si>
    <t>* Tasa anualizada del 7.15%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</si>
</sst>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00_-;\-&quot;$&quot;* #,##0.00_-;_-&quot;$&quot;* &quot;-&quot;??_-;_-@_-"/>
    <numFmt numFmtId="165" formatCode="_-* #,##0.00_-;\-* #,##0.00_-;_-* &quot;-&quot;??_-;_-@_-"/>
    <numFmt numFmtId="166" formatCode="#,##0.00_ ;\-#,##0.00\ "/>
    <numFmt numFmtId="167" formatCode="_-&quot;$&quot;* #,##0_-;\-&quot;$&quot;* #,##0_-;_-&quot;$&quot;* &quot;-&quot;??_-;_-@_-"/>
    <numFmt numFmtId="168" formatCode="#,##0_ ;\-#,##0\ "/>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1"/>
      <name val="Calibri"/>
      <family val="2"/>
      <scheme val="minor"/>
    </font>
    <font>
      <sz val="8"/>
      <color theme="1"/>
      <name val="Calibri"/>
      <family val="2"/>
      <scheme val="minor"/>
    </font>
    <font>
      <b/>
      <sz val="16"/>
      <color theme="1"/>
      <name val="Calibri"/>
      <family val="2"/>
      <scheme val="minor"/>
    </font>
    <font>
      <sz val="12"/>
      <color theme="1"/>
      <name val="Calibri"/>
      <family val="2"/>
      <scheme val="minor"/>
    </font>
    <font>
      <sz val="11"/>
      <name val="Calibri"/>
      <family val="2"/>
      <scheme val="minor"/>
    </font>
    <font>
      <sz val="11"/>
      <color rgb="FFFF0000"/>
      <name val="Calibri"/>
      <family val="2"/>
      <scheme val="minor"/>
    </font>
    <font>
      <b/>
      <sz val="10"/>
      <name val="Calibri"/>
      <family val="2"/>
      <scheme val="minor"/>
    </font>
    <font>
      <b/>
      <sz val="14"/>
      <name val="Calibri"/>
      <family val="2"/>
      <scheme val="minor"/>
    </font>
    <font>
      <sz val="10"/>
      <name val="Calibri"/>
      <family val="2"/>
      <scheme val="minor"/>
    </font>
    <font>
      <sz val="10.5"/>
      <name val="Calibri"/>
      <family val="2"/>
      <scheme val="minor"/>
    </font>
    <font>
      <b/>
      <sz val="12"/>
      <name val="Calibri"/>
      <family val="2"/>
      <scheme val="minor"/>
    </font>
    <font>
      <sz val="14"/>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165" fontId="1" fillId="0" borderId="0" applyFont="0" applyFill="0" applyBorder="0" applyAlignment="0" applyProtection="0"/>
  </cellStyleXfs>
  <cellXfs count="316">
    <xf numFmtId="0" fontId="0" fillId="0" borderId="0" xfId="0"/>
    <xf numFmtId="0" fontId="0" fillId="0" borderId="0" xfId="0" applyFont="1" applyFill="1"/>
    <xf numFmtId="164" fontId="0" fillId="0" borderId="0" xfId="1" applyFont="1" applyFill="1"/>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9" fillId="0" borderId="0" xfId="0" applyFont="1" applyFill="1"/>
    <xf numFmtId="4" fontId="9" fillId="0" borderId="0" xfId="0" applyNumberFormat="1" applyFont="1" applyFill="1" applyBorder="1" applyAlignment="1">
      <alignment horizontal="right"/>
    </xf>
    <xf numFmtId="0" fontId="9" fillId="0" borderId="0" xfId="0" applyFont="1" applyFill="1" applyBorder="1" applyAlignment="1">
      <alignment horizontal="justify" vertical="justify" wrapText="1"/>
    </xf>
    <xf numFmtId="0" fontId="9" fillId="0" borderId="0" xfId="0" applyFont="1" applyFill="1" applyBorder="1" applyAlignment="1">
      <alignment horizontal="left"/>
    </xf>
    <xf numFmtId="0" fontId="0" fillId="0" borderId="0" xfId="0" applyFont="1" applyFill="1" applyBorder="1" applyAlignment="1">
      <alignment horizontal="center" vertical="center" wrapText="1"/>
    </xf>
    <xf numFmtId="0" fontId="5" fillId="0" borderId="10" xfId="0" applyFont="1" applyFill="1" applyBorder="1" applyAlignment="1"/>
    <xf numFmtId="0" fontId="5" fillId="0" borderId="0" xfId="0" applyFont="1" applyFill="1" applyBorder="1" applyAlignment="1"/>
    <xf numFmtId="4" fontId="5" fillId="0" borderId="0" xfId="0" applyNumberFormat="1" applyFont="1" applyFill="1" applyBorder="1" applyAlignment="1">
      <alignment horizontal="right"/>
    </xf>
    <xf numFmtId="4" fontId="5" fillId="0" borderId="11" xfId="0" applyNumberFormat="1" applyFont="1" applyFill="1" applyBorder="1" applyAlignment="1">
      <alignment horizontal="right"/>
    </xf>
    <xf numFmtId="0" fontId="5" fillId="0" borderId="0" xfId="0" applyFont="1" applyFill="1" applyBorder="1" applyAlignment="1">
      <alignment horizontal="left"/>
    </xf>
    <xf numFmtId="0" fontId="5" fillId="0" borderId="10" xfId="0" applyFont="1" applyFill="1" applyBorder="1" applyAlignment="1">
      <alignment horizontal="left"/>
    </xf>
    <xf numFmtId="0" fontId="5" fillId="0" borderId="11" xfId="0" applyFont="1" applyFill="1" applyBorder="1" applyAlignment="1">
      <alignment horizontal="left"/>
    </xf>
    <xf numFmtId="0" fontId="9" fillId="0" borderId="10" xfId="0" applyFont="1" applyFill="1" applyBorder="1" applyAlignment="1">
      <alignment horizontal="justify" vertical="justify" wrapText="1"/>
    </xf>
    <xf numFmtId="0" fontId="9" fillId="0" borderId="11" xfId="0" applyFont="1" applyFill="1" applyBorder="1" applyAlignment="1">
      <alignment horizontal="justify" vertical="justify" wrapText="1"/>
    </xf>
    <xf numFmtId="0" fontId="5" fillId="0" borderId="10" xfId="0" applyFont="1" applyFill="1" applyBorder="1" applyAlignment="1">
      <alignment horizontal="left" vertical="top" wrapText="1"/>
    </xf>
    <xf numFmtId="0" fontId="5" fillId="0" borderId="0" xfId="0" applyFont="1" applyFill="1" applyBorder="1"/>
    <xf numFmtId="0" fontId="5" fillId="0" borderId="11" xfId="0" applyFont="1" applyFill="1" applyBorder="1" applyAlignment="1">
      <alignment horizontal="left" vertical="top" wrapText="1"/>
    </xf>
    <xf numFmtId="0" fontId="9" fillId="0" borderId="10" xfId="0" applyFont="1" applyFill="1" applyBorder="1" applyAlignment="1">
      <alignment horizontal="left" vertical="center" wrapText="1"/>
    </xf>
    <xf numFmtId="0" fontId="9" fillId="0" borderId="0" xfId="0" applyFont="1" applyFill="1" applyBorder="1" applyAlignment="1">
      <alignment vertical="center"/>
    </xf>
    <xf numFmtId="0" fontId="9" fillId="0" borderId="11" xfId="0" applyFont="1" applyFill="1" applyBorder="1" applyAlignment="1">
      <alignment horizontal="left" vertical="center" wrapText="1"/>
    </xf>
    <xf numFmtId="0" fontId="5" fillId="0" borderId="10" xfId="0" applyFont="1" applyFill="1" applyBorder="1" applyAlignment="1">
      <alignment horizontal="center"/>
    </xf>
    <xf numFmtId="0" fontId="5" fillId="0" borderId="0" xfId="0" applyFont="1" applyFill="1" applyBorder="1" applyAlignment="1">
      <alignment horizontal="center"/>
    </xf>
    <xf numFmtId="0" fontId="5" fillId="0" borderId="11" xfId="0" applyFont="1" applyFill="1" applyBorder="1" applyAlignment="1">
      <alignment horizontal="center"/>
    </xf>
    <xf numFmtId="0" fontId="9" fillId="0" borderId="11" xfId="0" applyFont="1" applyFill="1" applyBorder="1" applyAlignment="1">
      <alignment horizontal="left" wrapText="1"/>
    </xf>
    <xf numFmtId="0" fontId="9" fillId="0" borderId="10" xfId="0" applyFont="1" applyFill="1" applyBorder="1" applyAlignment="1">
      <alignment horizontal="left"/>
    </xf>
    <xf numFmtId="0" fontId="9" fillId="0" borderId="11" xfId="0" applyFont="1" applyFill="1" applyBorder="1" applyAlignment="1">
      <alignment horizontal="left"/>
    </xf>
    <xf numFmtId="0" fontId="5" fillId="0" borderId="10" xfId="0" applyFont="1" applyFill="1" applyBorder="1" applyAlignment="1">
      <alignment horizontal="center" wrapText="1"/>
    </xf>
    <xf numFmtId="0" fontId="5" fillId="0" borderId="0" xfId="0" applyFont="1" applyFill="1" applyBorder="1" applyAlignment="1">
      <alignment horizontal="center" wrapText="1"/>
    </xf>
    <xf numFmtId="4" fontId="5" fillId="0" borderId="0" xfId="0" applyNumberFormat="1" applyFont="1" applyFill="1" applyBorder="1" applyAlignment="1">
      <alignment horizontal="right" vertical="center"/>
    </xf>
    <xf numFmtId="4" fontId="5" fillId="0" borderId="11" xfId="0" applyNumberFormat="1" applyFont="1" applyFill="1" applyBorder="1" applyAlignment="1">
      <alignment horizontal="right" vertical="center"/>
    </xf>
    <xf numFmtId="0" fontId="9" fillId="0" borderId="0" xfId="0" applyFont="1" applyFill="1" applyBorder="1" applyAlignment="1">
      <alignment horizontal="left" vertical="center" wrapText="1"/>
    </xf>
    <xf numFmtId="164" fontId="9" fillId="0" borderId="0" xfId="1" applyFont="1" applyFill="1"/>
    <xf numFmtId="0" fontId="12" fillId="0" borderId="0" xfId="0" applyFont="1" applyFill="1" applyBorder="1" applyAlignment="1">
      <alignment horizontal="center" vertical="center"/>
    </xf>
    <xf numFmtId="4" fontId="9" fillId="0" borderId="11" xfId="0" applyNumberFormat="1" applyFont="1" applyFill="1" applyBorder="1" applyAlignment="1">
      <alignment horizontal="right"/>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4" fontId="0" fillId="0" borderId="0" xfId="0" applyNumberFormat="1" applyFont="1" applyFill="1"/>
    <xf numFmtId="4" fontId="0" fillId="0" borderId="0" xfId="1" applyNumberFormat="1" applyFont="1" applyFill="1"/>
    <xf numFmtId="0" fontId="9" fillId="0" borderId="12" xfId="0" applyFont="1" applyFill="1" applyBorder="1" applyAlignment="1">
      <alignment horizontal="left" vertical="center" wrapText="1" readingOrder="1"/>
    </xf>
    <xf numFmtId="49" fontId="9" fillId="0" borderId="12" xfId="0" applyNumberFormat="1" applyFont="1" applyFill="1" applyBorder="1" applyAlignment="1">
      <alignment horizontal="left" vertical="center" wrapText="1" readingOrder="1"/>
    </xf>
    <xf numFmtId="0" fontId="15" fillId="0" borderId="12" xfId="0" applyFont="1" applyFill="1" applyBorder="1" applyAlignment="1">
      <alignment horizontal="left" vertical="center" wrapText="1" readingOrder="1"/>
    </xf>
    <xf numFmtId="0" fontId="15" fillId="0" borderId="12" xfId="0" applyFont="1" applyFill="1" applyBorder="1" applyAlignment="1">
      <alignment horizontal="left" vertical="center" wrapText="1"/>
    </xf>
    <xf numFmtId="0" fontId="0" fillId="0" borderId="10" xfId="0" applyFont="1" applyFill="1" applyBorder="1" applyAlignment="1">
      <alignment horizontal="center"/>
    </xf>
    <xf numFmtId="0" fontId="0" fillId="0" borderId="0" xfId="0" applyFont="1" applyFill="1" applyBorder="1" applyAlignment="1">
      <alignment horizontal="center"/>
    </xf>
    <xf numFmtId="0" fontId="0" fillId="0" borderId="11" xfId="0" applyFont="1" applyFill="1" applyBorder="1" applyAlignment="1">
      <alignment horizontal="center"/>
    </xf>
    <xf numFmtId="0" fontId="15" fillId="0" borderId="12" xfId="0" applyFont="1" applyFill="1" applyBorder="1" applyAlignment="1">
      <alignment horizontal="center" vertical="center" readingOrder="1"/>
    </xf>
    <xf numFmtId="167" fontId="9" fillId="0" borderId="12" xfId="1" applyNumberFormat="1" applyFont="1" applyFill="1" applyBorder="1" applyAlignment="1">
      <alignment horizontal="center" vertical="center"/>
    </xf>
    <xf numFmtId="4" fontId="9" fillId="0" borderId="12" xfId="0" applyNumberFormat="1" applyFont="1" applyFill="1" applyBorder="1" applyAlignment="1">
      <alignment horizontal="center"/>
    </xf>
    <xf numFmtId="0" fontId="9" fillId="0" borderId="12" xfId="0" applyFont="1" applyFill="1" applyBorder="1" applyAlignment="1">
      <alignment horizontal="left"/>
    </xf>
    <xf numFmtId="4" fontId="9" fillId="0" borderId="12" xfId="1" applyNumberFormat="1" applyFont="1" applyFill="1" applyBorder="1" applyAlignment="1">
      <alignment horizontal="right"/>
    </xf>
    <xf numFmtId="4" fontId="9" fillId="0" borderId="12" xfId="0" applyNumberFormat="1" applyFont="1" applyFill="1" applyBorder="1" applyAlignment="1">
      <alignment horizontal="right"/>
    </xf>
    <xf numFmtId="165" fontId="9" fillId="0" borderId="12" xfId="2" applyFont="1" applyFill="1" applyBorder="1" applyAlignment="1">
      <alignment horizontal="center"/>
    </xf>
    <xf numFmtId="165" fontId="9" fillId="0" borderId="12" xfId="2" applyFont="1" applyFill="1" applyBorder="1" applyAlignment="1">
      <alignment horizontal="right"/>
    </xf>
    <xf numFmtId="0" fontId="9" fillId="0" borderId="12" xfId="0" applyFont="1" applyFill="1" applyBorder="1" applyAlignment="1">
      <alignment horizontal="left" wrapText="1"/>
    </xf>
    <xf numFmtId="4" fontId="9" fillId="0" borderId="12" xfId="0" applyNumberFormat="1" applyFont="1" applyFill="1" applyBorder="1" applyAlignment="1">
      <alignment horizontal="right" wrapText="1"/>
    </xf>
    <xf numFmtId="4" fontId="9" fillId="0" borderId="12" xfId="0" applyNumberFormat="1" applyFont="1" applyFill="1" applyBorder="1" applyAlignment="1">
      <alignment horizontal="center" wrapText="1"/>
    </xf>
    <xf numFmtId="4" fontId="9" fillId="0" borderId="12" xfId="0" applyNumberFormat="1" applyFont="1" applyFill="1" applyBorder="1" applyAlignment="1"/>
    <xf numFmtId="0" fontId="12" fillId="0" borderId="1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left"/>
    </xf>
    <xf numFmtId="4" fontId="5" fillId="0" borderId="12" xfId="0" applyNumberFormat="1" applyFont="1" applyFill="1" applyBorder="1" applyAlignment="1">
      <alignment horizontal="right"/>
    </xf>
    <xf numFmtId="0" fontId="5" fillId="0" borderId="7" xfId="0" applyFont="1" applyFill="1" applyBorder="1" applyAlignment="1">
      <alignment horizontal="justify" vertical="justify" wrapText="1"/>
    </xf>
    <xf numFmtId="0" fontId="5" fillId="0" borderId="8" xfId="0" applyFont="1" applyFill="1" applyBorder="1" applyAlignment="1">
      <alignment horizontal="justify" vertical="justify" wrapText="1"/>
    </xf>
    <xf numFmtId="0" fontId="5" fillId="0" borderId="9" xfId="0" applyFont="1" applyFill="1" applyBorder="1" applyAlignment="1">
      <alignment horizontal="justify" vertical="justify" wrapText="1"/>
    </xf>
    <xf numFmtId="0" fontId="9" fillId="0" borderId="10" xfId="0" applyFont="1" applyFill="1" applyBorder="1" applyAlignment="1">
      <alignment horizontal="center"/>
    </xf>
    <xf numFmtId="0" fontId="9" fillId="0" borderId="0" xfId="0" applyFont="1" applyFill="1" applyBorder="1" applyAlignment="1">
      <alignment horizontal="center"/>
    </xf>
    <xf numFmtId="0" fontId="9" fillId="0" borderId="11" xfId="0" applyFont="1" applyFill="1" applyBorder="1" applyAlignment="1">
      <alignment horizontal="center"/>
    </xf>
    <xf numFmtId="4" fontId="9" fillId="0" borderId="12" xfId="0" applyNumberFormat="1" applyFont="1" applyFill="1" applyBorder="1" applyAlignment="1">
      <alignment horizontal="right" vertical="center"/>
    </xf>
    <xf numFmtId="0" fontId="9" fillId="0" borderId="12" xfId="1" applyNumberFormat="1" applyFont="1" applyFill="1" applyBorder="1" applyAlignment="1">
      <alignment horizontal="left"/>
    </xf>
    <xf numFmtId="0" fontId="9" fillId="0" borderId="12" xfId="0" applyFont="1" applyFill="1" applyBorder="1" applyAlignment="1">
      <alignment horizontal="left" vertical="center" wrapText="1"/>
    </xf>
    <xf numFmtId="4" fontId="5" fillId="0" borderId="12" xfId="0" applyNumberFormat="1" applyFont="1" applyFill="1" applyBorder="1" applyAlignment="1">
      <alignment vertical="center" wrapText="1"/>
    </xf>
    <xf numFmtId="4" fontId="9" fillId="0" borderId="12" xfId="0" applyNumberFormat="1" applyFont="1" applyFill="1" applyBorder="1" applyAlignment="1">
      <alignment vertical="center"/>
    </xf>
    <xf numFmtId="0" fontId="9" fillId="0" borderId="12" xfId="0" applyFont="1" applyFill="1" applyBorder="1" applyAlignment="1">
      <alignment horizontal="justify" vertical="justify" wrapText="1"/>
    </xf>
    <xf numFmtId="165" fontId="5" fillId="0" borderId="12" xfId="2" applyFont="1" applyFill="1" applyBorder="1" applyAlignment="1">
      <alignment horizontal="center" vertical="center"/>
    </xf>
    <xf numFmtId="4" fontId="9" fillId="0" borderId="12" xfId="1" applyNumberFormat="1" applyFont="1" applyFill="1" applyBorder="1" applyAlignment="1">
      <alignment horizontal="center"/>
    </xf>
    <xf numFmtId="0" fontId="5" fillId="0" borderId="12" xfId="0" applyFont="1" applyFill="1" applyBorder="1" applyAlignment="1">
      <alignment horizontal="center"/>
    </xf>
    <xf numFmtId="0" fontId="13" fillId="0" borderId="12" xfId="0" applyFont="1" applyFill="1" applyBorder="1" applyAlignment="1">
      <alignment horizontal="left" wrapText="1"/>
    </xf>
    <xf numFmtId="4" fontId="9" fillId="0" borderId="12" xfId="0" applyNumberFormat="1" applyFont="1" applyFill="1" applyBorder="1" applyAlignment="1">
      <alignment horizontal="center" vertical="center"/>
    </xf>
    <xf numFmtId="0" fontId="14" fillId="0" borderId="12" xfId="0" applyFont="1" applyFill="1" applyBorder="1" applyAlignment="1">
      <alignment horizontal="left" vertical="center"/>
    </xf>
    <xf numFmtId="0" fontId="5" fillId="0" borderId="12" xfId="0" applyNumberFormat="1" applyFont="1" applyFill="1" applyBorder="1" applyAlignment="1">
      <alignment horizontal="center"/>
    </xf>
    <xf numFmtId="0" fontId="9" fillId="0" borderId="10" xfId="0" applyFont="1" applyFill="1" applyBorder="1" applyAlignment="1">
      <alignment horizontal="justify" vertical="justify" wrapText="1"/>
    </xf>
    <xf numFmtId="0" fontId="9" fillId="0" borderId="0" xfId="0" applyFont="1" applyFill="1" applyBorder="1" applyAlignment="1">
      <alignment horizontal="justify" vertical="justify" wrapText="1"/>
    </xf>
    <xf numFmtId="0" fontId="9" fillId="0" borderId="11" xfId="0" applyFont="1" applyFill="1" applyBorder="1" applyAlignment="1">
      <alignment horizontal="justify" vertical="justify" wrapText="1"/>
    </xf>
    <xf numFmtId="0" fontId="9" fillId="0" borderId="0" xfId="0" applyFont="1" applyFill="1" applyBorder="1" applyAlignment="1">
      <alignment horizontal="justify" vertical="justify"/>
    </xf>
    <xf numFmtId="0" fontId="9" fillId="0" borderId="11" xfId="0" applyFont="1" applyFill="1" applyBorder="1" applyAlignment="1">
      <alignment horizontal="justify" vertical="justify"/>
    </xf>
    <xf numFmtId="0" fontId="9" fillId="0" borderId="10" xfId="0" applyFont="1" applyFill="1" applyBorder="1" applyAlignment="1">
      <alignment horizontal="center" vertical="justify" wrapText="1"/>
    </xf>
    <xf numFmtId="0" fontId="9" fillId="0" borderId="0" xfId="0" applyFont="1" applyFill="1" applyBorder="1" applyAlignment="1">
      <alignment horizontal="center" vertical="justify" wrapText="1"/>
    </xf>
    <xf numFmtId="0" fontId="9" fillId="0" borderId="11" xfId="0" applyFont="1" applyFill="1" applyBorder="1" applyAlignment="1">
      <alignment horizontal="center" vertical="justify" wrapText="1"/>
    </xf>
    <xf numFmtId="0" fontId="9" fillId="0" borderId="1" xfId="0" applyFont="1" applyFill="1" applyBorder="1" applyAlignment="1">
      <alignment horizontal="justify" vertical="justify" wrapText="1"/>
    </xf>
    <xf numFmtId="0" fontId="9" fillId="0" borderId="2" xfId="0" applyFont="1" applyFill="1" applyBorder="1" applyAlignment="1">
      <alignment horizontal="justify" vertical="justify" wrapText="1"/>
    </xf>
    <xf numFmtId="0" fontId="9" fillId="0" borderId="3" xfId="0" applyFont="1" applyFill="1" applyBorder="1" applyAlignment="1">
      <alignment horizontal="justify" vertical="justify" wrapText="1"/>
    </xf>
    <xf numFmtId="0" fontId="5" fillId="0" borderId="10" xfId="0" applyFont="1" applyFill="1" applyBorder="1" applyAlignment="1">
      <alignment horizontal="left"/>
    </xf>
    <xf numFmtId="0" fontId="5" fillId="0" borderId="0" xfId="0" applyFont="1" applyFill="1" applyBorder="1" applyAlignment="1">
      <alignment horizontal="left"/>
    </xf>
    <xf numFmtId="0" fontId="5" fillId="0" borderId="11" xfId="0" applyFont="1" applyFill="1" applyBorder="1" applyAlignment="1">
      <alignment horizontal="left"/>
    </xf>
    <xf numFmtId="0" fontId="5" fillId="0" borderId="10" xfId="0" applyFont="1" applyFill="1" applyBorder="1" applyAlignment="1">
      <alignment horizontal="center"/>
    </xf>
    <xf numFmtId="0" fontId="5" fillId="0" borderId="0" xfId="0" applyFont="1" applyFill="1" applyBorder="1" applyAlignment="1">
      <alignment horizontal="center"/>
    </xf>
    <xf numFmtId="0" fontId="5" fillId="0" borderId="11" xfId="0" applyFont="1" applyFill="1" applyBorder="1" applyAlignment="1">
      <alignment horizontal="center"/>
    </xf>
    <xf numFmtId="0" fontId="9" fillId="0" borderId="10" xfId="0" applyFont="1" applyFill="1" applyBorder="1" applyAlignment="1">
      <alignment horizontal="left" wrapText="1"/>
    </xf>
    <xf numFmtId="0" fontId="9" fillId="0" borderId="0" xfId="0" applyFont="1" applyFill="1" applyBorder="1" applyAlignment="1">
      <alignment horizontal="left" wrapText="1"/>
    </xf>
    <xf numFmtId="0" fontId="12" fillId="2" borderId="7" xfId="0" applyFont="1" applyFill="1" applyBorder="1" applyAlignment="1">
      <alignment horizontal="center" vertical="center" wrapText="1"/>
    </xf>
    <xf numFmtId="0" fontId="16" fillId="2" borderId="8" xfId="0" applyFont="1" applyFill="1" applyBorder="1"/>
    <xf numFmtId="0" fontId="12" fillId="2" borderId="9" xfId="0" applyFont="1" applyFill="1" applyBorder="1" applyAlignment="1">
      <alignment horizontal="center" vertical="center" wrapText="1"/>
    </xf>
    <xf numFmtId="0" fontId="9" fillId="0" borderId="10" xfId="0" applyFont="1" applyFill="1" applyBorder="1" applyAlignment="1">
      <alignment horizontal="center" vertical="top"/>
    </xf>
    <xf numFmtId="0" fontId="9" fillId="0" borderId="0" xfId="0" applyFont="1" applyFill="1" applyBorder="1" applyAlignment="1">
      <alignment horizontal="center" vertical="top"/>
    </xf>
    <xf numFmtId="0" fontId="9" fillId="0" borderId="11" xfId="0" applyFont="1" applyFill="1" applyBorder="1" applyAlignment="1">
      <alignment horizontal="center" vertical="top"/>
    </xf>
    <xf numFmtId="0" fontId="5" fillId="0" borderId="10"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4" xfId="0" applyFont="1" applyFill="1" applyBorder="1" applyAlignment="1">
      <alignment horizontal="justify" vertical="justify" wrapText="1"/>
    </xf>
    <xf numFmtId="0" fontId="9" fillId="0" borderId="5" xfId="0" applyFont="1" applyFill="1" applyBorder="1" applyAlignment="1">
      <alignment horizontal="justify" vertical="justify" wrapText="1"/>
    </xf>
    <xf numFmtId="0" fontId="9" fillId="0" borderId="6" xfId="0" applyFont="1" applyFill="1" applyBorder="1" applyAlignment="1">
      <alignment horizontal="justify" vertical="justify" wrapText="1"/>
    </xf>
    <xf numFmtId="0" fontId="9" fillId="0" borderId="1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1" xfId="0" applyFont="1" applyFill="1" applyBorder="1" applyAlignment="1">
      <alignment horizontal="left" wrapText="1"/>
    </xf>
    <xf numFmtId="0" fontId="9" fillId="0" borderId="10" xfId="0" applyFont="1" applyFill="1" applyBorder="1" applyAlignment="1">
      <alignment horizontal="left" vertical="top"/>
    </xf>
    <xf numFmtId="0" fontId="9" fillId="0" borderId="0" xfId="0" applyFont="1" applyFill="1" applyBorder="1" applyAlignment="1">
      <alignment horizontal="left" vertical="top"/>
    </xf>
    <xf numFmtId="0" fontId="9" fillId="0" borderId="11" xfId="0" applyFont="1" applyFill="1" applyBorder="1" applyAlignment="1">
      <alignment horizontal="left" vertical="top"/>
    </xf>
    <xf numFmtId="4" fontId="5" fillId="0" borderId="12" xfId="1" applyNumberFormat="1" applyFont="1" applyFill="1" applyBorder="1" applyAlignment="1">
      <alignment horizontal="right"/>
    </xf>
    <xf numFmtId="4" fontId="9" fillId="0" borderId="12" xfId="1" applyNumberFormat="1" applyFont="1" applyFill="1" applyBorder="1" applyAlignment="1">
      <alignment horizontal="right" wrapText="1"/>
    </xf>
    <xf numFmtId="0" fontId="14" fillId="0" borderId="10" xfId="0" applyFont="1" applyFill="1" applyBorder="1" applyAlignment="1">
      <alignment horizontal="center" vertical="top"/>
    </xf>
    <xf numFmtId="0" fontId="14" fillId="0" borderId="0" xfId="0" applyFont="1" applyFill="1" applyBorder="1" applyAlignment="1">
      <alignment horizontal="center" vertical="top"/>
    </xf>
    <xf numFmtId="0" fontId="14" fillId="0" borderId="11" xfId="0" applyFont="1" applyFill="1" applyBorder="1" applyAlignment="1">
      <alignment horizontal="center" vertical="top"/>
    </xf>
    <xf numFmtId="4" fontId="9" fillId="0" borderId="12" xfId="2" applyNumberFormat="1" applyFont="1" applyFill="1" applyBorder="1" applyAlignment="1">
      <alignment horizontal="right"/>
    </xf>
    <xf numFmtId="4" fontId="5" fillId="0" borderId="13" xfId="0" applyNumberFormat="1" applyFont="1" applyFill="1" applyBorder="1" applyAlignment="1">
      <alignment horizontal="right" vertical="center"/>
    </xf>
    <xf numFmtId="0" fontId="6" fillId="0" borderId="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9" fillId="0" borderId="10" xfId="0" applyFont="1" applyFill="1" applyBorder="1" applyAlignment="1">
      <alignment horizontal="center" vertical="justify"/>
    </xf>
    <xf numFmtId="0" fontId="9" fillId="0" borderId="0" xfId="0" applyFont="1" applyFill="1" applyBorder="1" applyAlignment="1">
      <alignment horizontal="center" vertical="justify"/>
    </xf>
    <xf numFmtId="0" fontId="9" fillId="0" borderId="11" xfId="0" applyFont="1" applyFill="1" applyBorder="1" applyAlignment="1">
      <alignment horizontal="center" vertical="justify"/>
    </xf>
    <xf numFmtId="4" fontId="9" fillId="0" borderId="12" xfId="0" applyNumberFormat="1" applyFont="1" applyFill="1" applyBorder="1" applyAlignment="1">
      <alignment horizontal="right" vertical="center" wrapText="1"/>
    </xf>
    <xf numFmtId="0" fontId="5" fillId="0" borderId="12" xfId="0" applyFont="1" applyFill="1" applyBorder="1" applyAlignment="1">
      <alignment horizontal="left" vertical="center"/>
    </xf>
    <xf numFmtId="0" fontId="12" fillId="2" borderId="12" xfId="0" applyFont="1" applyFill="1" applyBorder="1" applyAlignment="1">
      <alignment horizontal="left" vertical="center"/>
    </xf>
    <xf numFmtId="0" fontId="12" fillId="2" borderId="7" xfId="0" applyFont="1" applyFill="1" applyBorder="1" applyAlignment="1">
      <alignment horizontal="left" vertical="center"/>
    </xf>
    <xf numFmtId="0" fontId="12" fillId="2" borderId="8" xfId="0" applyFont="1" applyFill="1" applyBorder="1" applyAlignment="1">
      <alignment horizontal="left" vertical="center"/>
    </xf>
    <xf numFmtId="0" fontId="12" fillId="2" borderId="9" xfId="0" applyFont="1" applyFill="1" applyBorder="1" applyAlignment="1">
      <alignment horizontal="left" vertical="center"/>
    </xf>
    <xf numFmtId="0" fontId="14" fillId="0" borderId="12" xfId="0" applyFont="1" applyFill="1" applyBorder="1" applyAlignment="1">
      <alignment horizontal="left" vertical="top"/>
    </xf>
    <xf numFmtId="4" fontId="5" fillId="0" borderId="14" xfId="0" applyNumberFormat="1" applyFont="1" applyFill="1" applyBorder="1" applyAlignment="1">
      <alignment horizontal="right"/>
    </xf>
    <xf numFmtId="4" fontId="5" fillId="0" borderId="9" xfId="0" applyNumberFormat="1" applyFont="1" applyFill="1" applyBorder="1" applyAlignment="1">
      <alignment horizontal="right"/>
    </xf>
    <xf numFmtId="0" fontId="5" fillId="0" borderId="7" xfId="0" applyFont="1" applyFill="1" applyBorder="1" applyAlignment="1">
      <alignment horizontal="left"/>
    </xf>
    <xf numFmtId="0" fontId="5" fillId="0" borderId="8" xfId="0" applyFont="1" applyFill="1" applyBorder="1" applyAlignment="1">
      <alignment horizontal="left"/>
    </xf>
    <xf numFmtId="0" fontId="9" fillId="0" borderId="10" xfId="0" applyFont="1" applyFill="1" applyBorder="1" applyAlignment="1">
      <alignment horizontal="left"/>
    </xf>
    <xf numFmtId="0" fontId="9" fillId="0" borderId="0" xfId="0" applyFont="1" applyFill="1" applyBorder="1" applyAlignment="1">
      <alignment horizontal="left"/>
    </xf>
    <xf numFmtId="0" fontId="9" fillId="0" borderId="11" xfId="0" applyFont="1" applyFill="1" applyBorder="1" applyAlignment="1">
      <alignment horizontal="left"/>
    </xf>
    <xf numFmtId="4" fontId="5" fillId="0" borderId="7" xfId="0" applyNumberFormat="1" applyFont="1" applyFill="1" applyBorder="1" applyAlignment="1">
      <alignment horizontal="right"/>
    </xf>
    <xf numFmtId="4" fontId="5" fillId="0" borderId="8" xfId="0" applyNumberFormat="1" applyFont="1" applyFill="1" applyBorder="1" applyAlignment="1">
      <alignment horizontal="right"/>
    </xf>
    <xf numFmtId="0" fontId="5" fillId="0" borderId="9" xfId="0" applyFont="1" applyFill="1" applyBorder="1" applyAlignment="1">
      <alignment horizontal="left"/>
    </xf>
    <xf numFmtId="4" fontId="9" fillId="0" borderId="12" xfId="1" applyNumberFormat="1" applyFont="1" applyFill="1" applyBorder="1" applyAlignment="1">
      <alignment horizontal="center" wrapText="1"/>
    </xf>
    <xf numFmtId="4" fontId="9" fillId="0" borderId="12" xfId="0" applyNumberFormat="1" applyFont="1" applyFill="1" applyBorder="1" applyAlignment="1">
      <alignment vertical="center" wrapText="1"/>
    </xf>
    <xf numFmtId="4" fontId="5" fillId="0" borderId="12" xfId="0" applyNumberFormat="1" applyFont="1" applyFill="1" applyBorder="1" applyAlignment="1">
      <alignment vertical="center"/>
    </xf>
    <xf numFmtId="166" fontId="9" fillId="0" borderId="12" xfId="2" applyNumberFormat="1" applyFont="1" applyFill="1" applyBorder="1" applyAlignment="1">
      <alignment vertical="center"/>
    </xf>
    <xf numFmtId="165" fontId="9" fillId="0" borderId="12" xfId="2" applyFont="1" applyFill="1" applyBorder="1" applyAlignment="1">
      <alignment vertical="center"/>
    </xf>
    <xf numFmtId="0" fontId="5" fillId="0" borderId="12"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1" xfId="0" applyFont="1" applyFill="1" applyBorder="1" applyAlignment="1">
      <alignment horizontal="center" vertical="center" wrapText="1"/>
    </xf>
    <xf numFmtId="165" fontId="5" fillId="0" borderId="12" xfId="0" applyNumberFormat="1" applyFont="1" applyFill="1" applyBorder="1" applyAlignment="1">
      <alignment horizontal="center" vertical="center"/>
    </xf>
    <xf numFmtId="166" fontId="9" fillId="0" borderId="12" xfId="2" applyNumberFormat="1" applyFont="1" applyFill="1" applyBorder="1" applyAlignment="1">
      <alignment horizontal="right"/>
    </xf>
    <xf numFmtId="4" fontId="5" fillId="0" borderId="12" xfId="1" applyNumberFormat="1" applyFont="1" applyFill="1" applyBorder="1" applyAlignment="1">
      <alignment horizontal="center"/>
    </xf>
    <xf numFmtId="0" fontId="12" fillId="2" borderId="12" xfId="0" applyFont="1" applyFill="1" applyBorder="1" applyAlignment="1">
      <alignment horizontal="center" vertical="center" wrapText="1"/>
    </xf>
    <xf numFmtId="0" fontId="5" fillId="0" borderId="14" xfId="0" applyFont="1" applyFill="1" applyBorder="1" applyAlignment="1">
      <alignment horizontal="left"/>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5" fillId="0" borderId="12" xfId="0" applyFont="1" applyFill="1" applyBorder="1" applyAlignment="1">
      <alignment horizontal="right"/>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11" xfId="0" applyFont="1" applyFill="1" applyBorder="1" applyAlignment="1">
      <alignment horizontal="center" vertical="center"/>
    </xf>
    <xf numFmtId="0" fontId="9" fillId="0" borderId="10" xfId="0" applyFont="1" applyFill="1" applyBorder="1" applyAlignment="1">
      <alignment horizontal="justify" vertical="justify"/>
    </xf>
    <xf numFmtId="0" fontId="5" fillId="0" borderId="10" xfId="0" applyFont="1" applyFill="1" applyBorder="1" applyAlignment="1">
      <alignment horizontal="left" vertical="center"/>
    </xf>
    <xf numFmtId="0" fontId="5" fillId="0" borderId="0" xfId="0" applyFont="1" applyFill="1" applyBorder="1" applyAlignment="1">
      <alignment horizontal="left" vertical="center"/>
    </xf>
    <xf numFmtId="0" fontId="5" fillId="0" borderId="11" xfId="0" applyFont="1" applyFill="1" applyBorder="1" applyAlignment="1">
      <alignment horizontal="left" vertical="center"/>
    </xf>
    <xf numFmtId="0" fontId="9" fillId="0" borderId="7" xfId="0" applyFont="1" applyFill="1" applyBorder="1" applyAlignment="1">
      <alignment horizontal="justify" vertical="justify" wrapText="1"/>
    </xf>
    <xf numFmtId="0" fontId="9" fillId="0" borderId="8" xfId="0" applyFont="1" applyFill="1" applyBorder="1" applyAlignment="1">
      <alignment horizontal="justify" vertical="justify" wrapText="1"/>
    </xf>
    <xf numFmtId="0" fontId="9" fillId="0" borderId="9" xfId="0" applyFont="1" applyFill="1" applyBorder="1" applyAlignment="1">
      <alignment horizontal="justify" vertical="justify" wrapText="1"/>
    </xf>
    <xf numFmtId="0" fontId="5" fillId="0" borderId="0" xfId="0" applyFont="1" applyFill="1" applyBorder="1"/>
    <xf numFmtId="0" fontId="5" fillId="0" borderId="11" xfId="0" applyFont="1" applyFill="1" applyBorder="1" applyAlignment="1">
      <alignment horizontal="left" vertical="top" wrapText="1"/>
    </xf>
    <xf numFmtId="0" fontId="9" fillId="0" borderId="0" xfId="0" applyFont="1" applyFill="1" applyBorder="1" applyAlignment="1">
      <alignment vertical="center"/>
    </xf>
    <xf numFmtId="0" fontId="5" fillId="0" borderId="1" xfId="0" applyFont="1" applyFill="1" applyBorder="1" applyAlignment="1">
      <alignment horizontal="left"/>
    </xf>
    <xf numFmtId="0" fontId="5" fillId="0" borderId="2" xfId="0" applyFont="1" applyFill="1" applyBorder="1" applyAlignment="1">
      <alignment horizontal="left"/>
    </xf>
    <xf numFmtId="0" fontId="5" fillId="0" borderId="3" xfId="0" applyFont="1" applyFill="1" applyBorder="1" applyAlignment="1">
      <alignment horizontal="left"/>
    </xf>
    <xf numFmtId="0" fontId="9" fillId="0" borderId="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5" xfId="0" applyFont="1" applyFill="1" applyBorder="1" applyAlignment="1">
      <alignment horizontal="left" vertical="center"/>
    </xf>
    <xf numFmtId="0" fontId="9" fillId="0" borderId="6" xfId="0" applyFont="1" applyFill="1" applyBorder="1" applyAlignment="1">
      <alignment horizontal="left" vertical="center"/>
    </xf>
    <xf numFmtId="0" fontId="9" fillId="0" borderId="5" xfId="0" applyFont="1" applyFill="1" applyBorder="1" applyAlignment="1">
      <alignment horizontal="justify" vertical="justify"/>
    </xf>
    <xf numFmtId="0" fontId="5" fillId="0" borderId="10" xfId="0" applyFont="1" applyFill="1" applyBorder="1" applyAlignment="1">
      <alignment horizontal="left" wrapText="1"/>
    </xf>
    <xf numFmtId="0" fontId="5" fillId="0" borderId="0" xfId="0" applyFont="1" applyFill="1" applyBorder="1" applyAlignment="1">
      <alignment horizontal="left" wrapText="1"/>
    </xf>
    <xf numFmtId="4" fontId="5" fillId="0" borderId="0" xfId="0" applyNumberFormat="1" applyFont="1" applyFill="1" applyBorder="1" applyAlignment="1">
      <alignment horizontal="right" vertical="center"/>
    </xf>
    <xf numFmtId="4" fontId="5" fillId="0" borderId="11" xfId="0" applyNumberFormat="1" applyFont="1" applyFill="1" applyBorder="1" applyAlignment="1">
      <alignment horizontal="right" vertical="center"/>
    </xf>
    <xf numFmtId="0" fontId="9" fillId="0" borderId="0" xfId="0" applyFont="1" applyFill="1" applyBorder="1" applyAlignment="1">
      <alignment horizontal="left" vertical="center"/>
    </xf>
    <xf numFmtId="0" fontId="9" fillId="0" borderId="11" xfId="0" applyFont="1" applyFill="1" applyBorder="1" applyAlignment="1">
      <alignment horizontal="left" vertical="center"/>
    </xf>
    <xf numFmtId="0" fontId="9" fillId="0" borderId="10" xfId="0" applyFont="1" applyFill="1" applyBorder="1" applyAlignment="1">
      <alignment horizontal="left" vertical="justify" wrapText="1"/>
    </xf>
    <xf numFmtId="0" fontId="9" fillId="0" borderId="0" xfId="0" applyFont="1" applyFill="1" applyBorder="1" applyAlignment="1">
      <alignment horizontal="left" vertical="justify" wrapText="1"/>
    </xf>
    <xf numFmtId="0" fontId="9" fillId="0" borderId="11" xfId="0" applyFont="1" applyFill="1" applyBorder="1" applyAlignment="1">
      <alignment horizontal="left" vertical="justify" wrapText="1"/>
    </xf>
    <xf numFmtId="167" fontId="9" fillId="0" borderId="12" xfId="1" applyNumberFormat="1" applyFont="1" applyFill="1" applyBorder="1" applyAlignment="1">
      <alignment horizontal="center" vertical="center" readingOrder="1"/>
    </xf>
    <xf numFmtId="168" fontId="15" fillId="0" borderId="12" xfId="1" applyNumberFormat="1" applyFont="1" applyFill="1" applyBorder="1" applyAlignment="1">
      <alignment horizontal="right" vertical="center" wrapText="1" readingOrder="1"/>
    </xf>
    <xf numFmtId="168" fontId="15" fillId="0" borderId="12" xfId="1" applyNumberFormat="1" applyFont="1" applyFill="1" applyBorder="1" applyAlignment="1">
      <alignment horizontal="right" vertical="center" wrapText="1"/>
    </xf>
    <xf numFmtId="0" fontId="15" fillId="0" borderId="12" xfId="0" applyFont="1" applyFill="1" applyBorder="1" applyAlignment="1">
      <alignment horizontal="center" vertical="center" wrapText="1" readingOrder="1"/>
    </xf>
    <xf numFmtId="0" fontId="15" fillId="0" borderId="12" xfId="0" applyFont="1" applyFill="1" applyBorder="1" applyAlignment="1">
      <alignment horizontal="left"/>
    </xf>
    <xf numFmtId="0" fontId="5" fillId="0" borderId="1" xfId="0" applyFont="1" applyFill="1" applyBorder="1" applyAlignment="1">
      <alignment horizontal="left" vertical="top" wrapText="1"/>
    </xf>
    <xf numFmtId="0" fontId="5" fillId="0" borderId="2" xfId="0" applyFont="1" applyFill="1" applyBorder="1"/>
    <xf numFmtId="0" fontId="5" fillId="0" borderId="3" xfId="0" applyFont="1" applyFill="1" applyBorder="1" applyAlignment="1">
      <alignment horizontal="left" vertical="top" wrapText="1"/>
    </xf>
    <xf numFmtId="0" fontId="9" fillId="0" borderId="4" xfId="0" applyFont="1" applyFill="1" applyBorder="1" applyAlignment="1">
      <alignment horizontal="left"/>
    </xf>
    <xf numFmtId="0" fontId="9" fillId="0" borderId="5" xfId="0" applyFont="1" applyFill="1" applyBorder="1" applyAlignment="1">
      <alignment horizontal="left"/>
    </xf>
    <xf numFmtId="0" fontId="9" fillId="0" borderId="6" xfId="0" applyFont="1" applyFill="1" applyBorder="1" applyAlignment="1">
      <alignment horizontal="left"/>
    </xf>
    <xf numFmtId="0" fontId="5" fillId="0" borderId="10" xfId="0" applyFont="1" applyFill="1" applyBorder="1" applyAlignment="1">
      <alignment horizontal="justify" vertical="justify"/>
    </xf>
    <xf numFmtId="0" fontId="11" fillId="0" borderId="12" xfId="0" applyFont="1" applyFill="1" applyBorder="1" applyAlignment="1">
      <alignment horizontal="center" vertical="center" wrapText="1"/>
    </xf>
    <xf numFmtId="0" fontId="11" fillId="0" borderId="12" xfId="0" applyFont="1" applyFill="1" applyBorder="1" applyAlignment="1">
      <alignment horizontal="center" vertical="center"/>
    </xf>
    <xf numFmtId="164" fontId="5" fillId="0" borderId="12" xfId="1" applyFont="1" applyFill="1" applyBorder="1" applyAlignment="1">
      <alignment horizontal="right" vertical="center"/>
    </xf>
    <xf numFmtId="4" fontId="5" fillId="0" borderId="12" xfId="0" applyNumberFormat="1" applyFont="1" applyFill="1" applyBorder="1" applyAlignment="1">
      <alignment horizontal="right" vertical="center"/>
    </xf>
    <xf numFmtId="4" fontId="5" fillId="0" borderId="12" xfId="0" applyNumberFormat="1" applyFont="1" applyFill="1" applyBorder="1" applyAlignment="1">
      <alignment horizontal="right" vertical="center" wrapText="1"/>
    </xf>
    <xf numFmtId="0" fontId="9" fillId="0" borderId="12" xfId="0" applyFont="1" applyFill="1" applyBorder="1" applyAlignment="1">
      <alignment horizontal="center"/>
    </xf>
    <xf numFmtId="4" fontId="9" fillId="0" borderId="12"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5" fillId="0" borderId="10" xfId="0" applyFont="1" applyFill="1" applyBorder="1" applyAlignment="1">
      <alignment horizontal="center" wrapText="1"/>
    </xf>
    <xf numFmtId="0" fontId="5" fillId="0" borderId="0" xfId="0" applyFont="1" applyFill="1" applyBorder="1" applyAlignment="1">
      <alignment horizontal="center" wrapText="1"/>
    </xf>
    <xf numFmtId="0" fontId="5"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0" xfId="0" applyFont="1" applyFill="1" applyBorder="1" applyAlignment="1">
      <alignment horizontal="center" wrapText="1"/>
    </xf>
    <xf numFmtId="0" fontId="2" fillId="0" borderId="11" xfId="0" applyFont="1" applyFill="1" applyBorder="1" applyAlignment="1">
      <alignment horizontal="center" wrapText="1"/>
    </xf>
    <xf numFmtId="0" fontId="9" fillId="0" borderId="12" xfId="1" applyNumberFormat="1" applyFont="1" applyFill="1" applyBorder="1" applyAlignment="1">
      <alignment wrapText="1"/>
    </xf>
    <xf numFmtId="0" fontId="9" fillId="0" borderId="12" xfId="1" applyNumberFormat="1" applyFont="1" applyFill="1" applyBorder="1" applyAlignment="1"/>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0" fillId="0" borderId="7" xfId="0" applyFont="1" applyFill="1" applyBorder="1" applyAlignment="1">
      <alignment horizontal="justify" vertical="justify" wrapText="1"/>
    </xf>
    <xf numFmtId="0" fontId="0" fillId="0" borderId="8" xfId="0" applyFont="1" applyFill="1" applyBorder="1" applyAlignment="1">
      <alignment horizontal="justify" vertical="justify" wrapText="1"/>
    </xf>
    <xf numFmtId="0" fontId="0" fillId="0" borderId="9" xfId="0" applyFont="1" applyFill="1" applyBorder="1" applyAlignment="1">
      <alignment horizontal="justify" vertical="justify" wrapText="1"/>
    </xf>
    <xf numFmtId="0" fontId="9" fillId="0" borderId="7" xfId="0" applyFont="1" applyFill="1" applyBorder="1" applyAlignment="1">
      <alignment horizontal="left"/>
    </xf>
    <xf numFmtId="0" fontId="9" fillId="0" borderId="8" xfId="0" applyFont="1" applyFill="1" applyBorder="1" applyAlignment="1">
      <alignment horizontal="left"/>
    </xf>
    <xf numFmtId="4" fontId="9" fillId="0" borderId="8" xfId="0" applyNumberFormat="1" applyFont="1" applyFill="1" applyBorder="1" applyAlignment="1">
      <alignment horizontal="right"/>
    </xf>
    <xf numFmtId="4" fontId="9" fillId="0" borderId="9" xfId="0" applyNumberFormat="1" applyFont="1" applyFill="1" applyBorder="1" applyAlignment="1">
      <alignment horizontal="right"/>
    </xf>
    <xf numFmtId="0" fontId="9" fillId="0" borderId="7" xfId="0" applyFont="1" applyFill="1" applyBorder="1" applyAlignment="1">
      <alignment horizontal="left" wrapText="1"/>
    </xf>
    <xf numFmtId="0" fontId="9" fillId="0" borderId="8" xfId="0" applyFont="1" applyFill="1" applyBorder="1" applyAlignment="1">
      <alignment horizontal="left" wrapText="1"/>
    </xf>
    <xf numFmtId="4" fontId="9" fillId="0" borderId="8" xfId="0" applyNumberFormat="1" applyFont="1" applyFill="1" applyBorder="1" applyAlignment="1">
      <alignment horizontal="right" wrapText="1"/>
    </xf>
    <xf numFmtId="0" fontId="9" fillId="0" borderId="8" xfId="0" applyFont="1" applyFill="1" applyBorder="1" applyAlignment="1">
      <alignment horizontal="right" wrapText="1"/>
    </xf>
    <xf numFmtId="0" fontId="9" fillId="0" borderId="9" xfId="0" applyFont="1" applyFill="1" applyBorder="1" applyAlignment="1">
      <alignment horizontal="right"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7" xfId="0" applyFont="1" applyFill="1" applyBorder="1" applyAlignment="1">
      <alignment horizontal="left"/>
    </xf>
    <xf numFmtId="0" fontId="3" fillId="0" borderId="8" xfId="0" applyFont="1" applyFill="1" applyBorder="1" applyAlignment="1">
      <alignment horizontal="left"/>
    </xf>
    <xf numFmtId="0" fontId="3" fillId="0" borderId="9" xfId="0" applyFont="1" applyFill="1" applyBorder="1" applyAlignment="1">
      <alignment horizontal="left"/>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horizontal="center"/>
    </xf>
    <xf numFmtId="0" fontId="4" fillId="0" borderId="7" xfId="0" applyFont="1" applyFill="1" applyBorder="1" applyAlignment="1">
      <alignment horizontal="left"/>
    </xf>
    <xf numFmtId="0" fontId="4" fillId="0" borderId="8" xfId="0" applyFont="1" applyFill="1" applyBorder="1" applyAlignment="1">
      <alignment horizontal="left"/>
    </xf>
    <xf numFmtId="0" fontId="4" fillId="0" borderId="9" xfId="0" applyFont="1" applyFill="1" applyBorder="1" applyAlignment="1">
      <alignment horizontal="left"/>
    </xf>
    <xf numFmtId="0" fontId="9" fillId="0" borderId="8" xfId="0" applyFont="1" applyFill="1" applyBorder="1" applyAlignment="1">
      <alignment horizontal="right"/>
    </xf>
    <xf numFmtId="0" fontId="9" fillId="0" borderId="9" xfId="0" applyFont="1" applyFill="1" applyBorder="1" applyAlignment="1">
      <alignment horizontal="right"/>
    </xf>
    <xf numFmtId="4" fontId="5" fillId="0" borderId="12" xfId="1" applyNumberFormat="1" applyFont="1" applyFill="1" applyBorder="1" applyAlignment="1">
      <alignment horizontal="right" vertical="center"/>
    </xf>
    <xf numFmtId="4" fontId="5" fillId="0" borderId="12" xfId="0" applyNumberFormat="1" applyFont="1" applyFill="1" applyBorder="1" applyAlignment="1">
      <alignment horizont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justify" vertical="justify" wrapText="1"/>
    </xf>
    <xf numFmtId="0" fontId="2" fillId="0" borderId="12" xfId="0" applyFont="1" applyFill="1" applyBorder="1" applyAlignment="1">
      <alignment horizontal="left" vertical="center"/>
    </xf>
    <xf numFmtId="0" fontId="9" fillId="0" borderId="10" xfId="0" applyFont="1" applyFill="1" applyBorder="1" applyAlignment="1">
      <alignment horizontal="center" wrapText="1"/>
    </xf>
    <xf numFmtId="0" fontId="9" fillId="0" borderId="0" xfId="0" applyFont="1" applyFill="1" applyBorder="1" applyAlignment="1">
      <alignment horizontal="center" wrapText="1"/>
    </xf>
    <xf numFmtId="0" fontId="9" fillId="0" borderId="11" xfId="0" applyFont="1" applyFill="1" applyBorder="1" applyAlignment="1">
      <alignment horizontal="center" wrapText="1"/>
    </xf>
    <xf numFmtId="0" fontId="2" fillId="0" borderId="0" xfId="0" applyFont="1" applyFill="1" applyBorder="1" applyAlignment="1">
      <alignment horizontal="right" vertical="center"/>
    </xf>
    <xf numFmtId="0" fontId="2" fillId="0" borderId="11" xfId="0" applyFont="1" applyFill="1" applyBorder="1" applyAlignment="1">
      <alignment horizontal="right" vertical="center"/>
    </xf>
    <xf numFmtId="0" fontId="9" fillId="0" borderId="12" xfId="0" applyFont="1" applyFill="1" applyBorder="1" applyAlignment="1">
      <alignment horizontal="left" vertical="center"/>
    </xf>
    <xf numFmtId="0" fontId="9" fillId="0" borderId="10" xfId="0" applyFont="1" applyFill="1" applyBorder="1" applyAlignment="1">
      <alignment horizontal="left" vertical="center"/>
    </xf>
    <xf numFmtId="166" fontId="9" fillId="0" borderId="12" xfId="1" applyNumberFormat="1" applyFont="1" applyFill="1" applyBorder="1" applyAlignment="1">
      <alignment horizontal="right"/>
    </xf>
    <xf numFmtId="0" fontId="2" fillId="0" borderId="11" xfId="0" applyFont="1" applyFill="1" applyBorder="1" applyAlignment="1">
      <alignment horizontal="center" vertical="center"/>
    </xf>
    <xf numFmtId="0" fontId="4" fillId="0" borderId="12" xfId="0" applyFont="1" applyFill="1" applyBorder="1" applyAlignment="1">
      <alignment horizontal="left"/>
    </xf>
    <xf numFmtId="0" fontId="8" fillId="0" borderId="12" xfId="0" applyFont="1" applyFill="1" applyBorder="1" applyAlignment="1">
      <alignment horizontal="left"/>
    </xf>
    <xf numFmtId="0" fontId="4" fillId="0" borderId="10" xfId="0" applyFont="1" applyFill="1" applyBorder="1" applyAlignment="1">
      <alignment horizontal="center"/>
    </xf>
    <xf numFmtId="0" fontId="4" fillId="0" borderId="0" xfId="0" applyFont="1" applyFill="1" applyBorder="1" applyAlignment="1">
      <alignment horizontal="center"/>
    </xf>
    <xf numFmtId="0" fontId="4" fillId="0" borderId="11" xfId="0" applyFont="1" applyFill="1" applyBorder="1" applyAlignment="1">
      <alignment horizontal="center"/>
    </xf>
    <xf numFmtId="166" fontId="5" fillId="0" borderId="12" xfId="1" applyNumberFormat="1" applyFont="1" applyFill="1" applyBorder="1" applyAlignment="1">
      <alignment horizontal="right"/>
    </xf>
    <xf numFmtId="0" fontId="10" fillId="0" borderId="1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readingOrder="1"/>
    </xf>
    <xf numFmtId="0" fontId="12" fillId="2" borderId="12" xfId="0" applyFont="1" applyFill="1" applyBorder="1" applyAlignment="1">
      <alignment horizontal="center" vertical="center"/>
    </xf>
    <xf numFmtId="0" fontId="9" fillId="0" borderId="7" xfId="0" applyFont="1" applyFill="1" applyBorder="1" applyAlignment="1">
      <alignment horizontal="justify" vertical="justify"/>
    </xf>
    <xf numFmtId="0" fontId="9" fillId="0" borderId="8" xfId="0" applyFont="1" applyFill="1" applyBorder="1" applyAlignment="1">
      <alignment horizontal="justify" vertical="justify"/>
    </xf>
    <xf numFmtId="0" fontId="9" fillId="0" borderId="9" xfId="0" applyFont="1" applyFill="1" applyBorder="1" applyAlignment="1">
      <alignment horizontal="justify" vertical="justify"/>
    </xf>
    <xf numFmtId="0" fontId="5" fillId="0" borderId="13" xfId="0" applyFont="1" applyFill="1" applyBorder="1" applyAlignment="1">
      <alignment horizontal="left" wrapText="1"/>
    </xf>
    <xf numFmtId="0" fontId="12" fillId="3" borderId="12" xfId="0" applyFont="1" applyFill="1" applyBorder="1" applyAlignment="1">
      <alignment horizontal="left" vertical="center"/>
    </xf>
    <xf numFmtId="0" fontId="13" fillId="0" borderId="12"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S424"/>
  <sheetViews>
    <sheetView tabSelected="1" topLeftCell="A231" zoomScaleNormal="100" zoomScaleSheetLayoutView="120" workbookViewId="0">
      <selection activeCell="I431" sqref="I431"/>
    </sheetView>
  </sheetViews>
  <sheetFormatPr baseColWidth="10" defaultRowHeight="15" x14ac:dyDescent="0.25"/>
  <cols>
    <col min="1" max="1" width="4.7109375" style="1" customWidth="1"/>
    <col min="2" max="2" width="2.7109375" style="1" customWidth="1"/>
    <col min="3" max="3" width="2.85546875" style="1" customWidth="1"/>
    <col min="4" max="4" width="2" style="1" customWidth="1"/>
    <col min="5" max="5" width="3.140625" style="1" customWidth="1"/>
    <col min="6" max="6" width="11.85546875" style="1" customWidth="1"/>
    <col min="7" max="7" width="8.42578125" style="1" customWidth="1"/>
    <col min="8" max="10" width="8.7109375" style="1" customWidth="1"/>
    <col min="11" max="11" width="9" style="1" customWidth="1"/>
    <col min="12" max="12" width="8.28515625" style="1" customWidth="1"/>
    <col min="13" max="13" width="8.5703125" style="1" customWidth="1"/>
    <col min="14" max="16" width="8.85546875" style="1" customWidth="1"/>
    <col min="17" max="17" width="8.7109375" style="1" customWidth="1"/>
    <col min="18" max="19" width="11.7109375" style="1" bestFit="1" customWidth="1"/>
    <col min="20" max="16384" width="11.42578125" style="1"/>
  </cols>
  <sheetData>
    <row r="1" spans="1:17" ht="24.75" customHeight="1" x14ac:dyDescent="0.25">
      <c r="A1" s="245" t="s">
        <v>138</v>
      </c>
      <c r="B1" s="246"/>
      <c r="C1" s="246"/>
      <c r="D1" s="246"/>
      <c r="E1" s="246"/>
      <c r="F1" s="246"/>
      <c r="G1" s="246"/>
      <c r="H1" s="246"/>
      <c r="I1" s="246"/>
      <c r="J1" s="246"/>
      <c r="K1" s="246"/>
      <c r="L1" s="246"/>
      <c r="M1" s="246"/>
      <c r="N1" s="246"/>
      <c r="O1" s="246"/>
      <c r="P1" s="246"/>
      <c r="Q1" s="247"/>
    </row>
    <row r="2" spans="1:17" ht="36.75" customHeight="1" x14ac:dyDescent="0.25">
      <c r="A2" s="248" t="s">
        <v>260</v>
      </c>
      <c r="B2" s="249"/>
      <c r="C2" s="249"/>
      <c r="D2" s="249"/>
      <c r="E2" s="249"/>
      <c r="F2" s="249"/>
      <c r="G2" s="249"/>
      <c r="H2" s="249"/>
      <c r="I2" s="249"/>
      <c r="J2" s="249"/>
      <c r="K2" s="249"/>
      <c r="L2" s="249"/>
      <c r="M2" s="249"/>
      <c r="N2" s="249"/>
      <c r="O2" s="249"/>
      <c r="P2" s="249"/>
      <c r="Q2" s="250"/>
    </row>
    <row r="3" spans="1:17" x14ac:dyDescent="0.25">
      <c r="A3" s="48"/>
      <c r="B3" s="49"/>
      <c r="C3" s="49"/>
      <c r="D3" s="49"/>
      <c r="E3" s="49"/>
      <c r="F3" s="49"/>
      <c r="G3" s="49"/>
      <c r="H3" s="49"/>
      <c r="I3" s="49"/>
      <c r="J3" s="49"/>
      <c r="K3" s="49"/>
      <c r="L3" s="49"/>
      <c r="M3" s="49"/>
      <c r="N3" s="49"/>
      <c r="O3" s="49"/>
      <c r="P3" s="49"/>
      <c r="Q3" s="50"/>
    </row>
    <row r="4" spans="1:17" ht="47.25" customHeight="1" x14ac:dyDescent="0.25">
      <c r="A4" s="251" t="s">
        <v>284</v>
      </c>
      <c r="B4" s="252"/>
      <c r="C4" s="252"/>
      <c r="D4" s="252"/>
      <c r="E4" s="252"/>
      <c r="F4" s="252"/>
      <c r="G4" s="252"/>
      <c r="H4" s="252"/>
      <c r="I4" s="252"/>
      <c r="J4" s="252"/>
      <c r="K4" s="252"/>
      <c r="L4" s="252"/>
      <c r="M4" s="252"/>
      <c r="N4" s="252"/>
      <c r="O4" s="252"/>
      <c r="P4" s="252"/>
      <c r="Q4" s="253"/>
    </row>
    <row r="5" spans="1:17" ht="9.75" customHeight="1" x14ac:dyDescent="0.25">
      <c r="A5" s="3"/>
      <c r="B5" s="4"/>
      <c r="C5" s="4"/>
      <c r="D5" s="4"/>
      <c r="E5" s="4"/>
      <c r="F5" s="4"/>
      <c r="G5" s="4"/>
      <c r="H5" s="4"/>
      <c r="I5" s="4"/>
      <c r="J5" s="4"/>
      <c r="K5" s="4"/>
      <c r="L5" s="4"/>
      <c r="M5" s="4"/>
      <c r="N5" s="4"/>
      <c r="O5" s="4"/>
      <c r="P5" s="4"/>
      <c r="Q5" s="5"/>
    </row>
    <row r="6" spans="1:17" ht="23.25" customHeight="1" x14ac:dyDescent="0.25">
      <c r="A6" s="263" t="s">
        <v>111</v>
      </c>
      <c r="B6" s="264"/>
      <c r="C6" s="264"/>
      <c r="D6" s="264"/>
      <c r="E6" s="264"/>
      <c r="F6" s="264"/>
      <c r="G6" s="264"/>
      <c r="H6" s="264"/>
      <c r="I6" s="264"/>
      <c r="J6" s="264"/>
      <c r="K6" s="264"/>
      <c r="L6" s="264"/>
      <c r="M6" s="264"/>
      <c r="N6" s="264"/>
      <c r="O6" s="264"/>
      <c r="P6" s="264"/>
      <c r="Q6" s="265"/>
    </row>
    <row r="7" spans="1:17" ht="8.25" customHeight="1" x14ac:dyDescent="0.25">
      <c r="A7" s="48"/>
      <c r="B7" s="49"/>
      <c r="C7" s="49"/>
      <c r="D7" s="49"/>
      <c r="E7" s="49"/>
      <c r="F7" s="49"/>
      <c r="G7" s="49"/>
      <c r="H7" s="49"/>
      <c r="I7" s="49"/>
      <c r="J7" s="49"/>
      <c r="K7" s="49"/>
      <c r="L7" s="49"/>
      <c r="M7" s="49"/>
      <c r="N7" s="49"/>
      <c r="O7" s="49"/>
      <c r="P7" s="49"/>
      <c r="Q7" s="50"/>
    </row>
    <row r="8" spans="1:17" ht="18.75" x14ac:dyDescent="0.3">
      <c r="A8" s="266" t="s">
        <v>0</v>
      </c>
      <c r="B8" s="267"/>
      <c r="C8" s="267"/>
      <c r="D8" s="267"/>
      <c r="E8" s="267"/>
      <c r="F8" s="267"/>
      <c r="G8" s="267"/>
      <c r="H8" s="267"/>
      <c r="I8" s="267"/>
      <c r="J8" s="267"/>
      <c r="K8" s="267"/>
      <c r="L8" s="267"/>
      <c r="M8" s="267"/>
      <c r="N8" s="267"/>
      <c r="O8" s="267"/>
      <c r="P8" s="267"/>
      <c r="Q8" s="268"/>
    </row>
    <row r="9" spans="1:17" x14ac:dyDescent="0.25">
      <c r="A9" s="269"/>
      <c r="B9" s="270"/>
      <c r="C9" s="270"/>
      <c r="D9" s="270"/>
      <c r="E9" s="270"/>
      <c r="F9" s="270"/>
      <c r="G9" s="270"/>
      <c r="H9" s="270"/>
      <c r="I9" s="270"/>
      <c r="J9" s="270"/>
      <c r="K9" s="270"/>
      <c r="L9" s="270"/>
      <c r="M9" s="270"/>
      <c r="N9" s="270"/>
      <c r="O9" s="270"/>
      <c r="P9" s="270"/>
      <c r="Q9" s="271"/>
    </row>
    <row r="10" spans="1:17" ht="15.75" x14ac:dyDescent="0.25">
      <c r="A10" s="272" t="s">
        <v>120</v>
      </c>
      <c r="B10" s="273"/>
      <c r="C10" s="273"/>
      <c r="D10" s="273"/>
      <c r="E10" s="273"/>
      <c r="F10" s="273"/>
      <c r="G10" s="273"/>
      <c r="H10" s="273"/>
      <c r="I10" s="273"/>
      <c r="J10" s="273"/>
      <c r="K10" s="273"/>
      <c r="L10" s="273"/>
      <c r="M10" s="273"/>
      <c r="N10" s="273"/>
      <c r="O10" s="273"/>
      <c r="P10" s="273"/>
      <c r="Q10" s="274"/>
    </row>
    <row r="11" spans="1:17" x14ac:dyDescent="0.25">
      <c r="A11" s="269"/>
      <c r="B11" s="270"/>
      <c r="C11" s="270"/>
      <c r="D11" s="270"/>
      <c r="E11" s="270"/>
      <c r="F11" s="270"/>
      <c r="G11" s="270"/>
      <c r="H11" s="270"/>
      <c r="I11" s="270"/>
      <c r="J11" s="270"/>
      <c r="K11" s="270"/>
      <c r="L11" s="270"/>
      <c r="M11" s="270"/>
      <c r="N11" s="270"/>
      <c r="O11" s="270"/>
      <c r="P11" s="270"/>
      <c r="Q11" s="271"/>
    </row>
    <row r="12" spans="1:17" x14ac:dyDescent="0.25">
      <c r="A12" s="254" t="s">
        <v>1</v>
      </c>
      <c r="B12" s="255"/>
      <c r="C12" s="255"/>
      <c r="D12" s="255"/>
      <c r="E12" s="255"/>
      <c r="F12" s="255"/>
      <c r="G12" s="255"/>
      <c r="H12" s="255"/>
      <c r="I12" s="255"/>
      <c r="J12" s="255"/>
      <c r="K12" s="255"/>
      <c r="L12" s="256">
        <f>+L14+L16</f>
        <v>253088628.97999999</v>
      </c>
      <c r="M12" s="275"/>
      <c r="N12" s="275"/>
      <c r="O12" s="275"/>
      <c r="P12" s="275"/>
      <c r="Q12" s="276"/>
    </row>
    <row r="13" spans="1:17" x14ac:dyDescent="0.25">
      <c r="A13" s="74"/>
      <c r="B13" s="75"/>
      <c r="C13" s="75"/>
      <c r="D13" s="75"/>
      <c r="E13" s="75"/>
      <c r="F13" s="75"/>
      <c r="G13" s="75"/>
      <c r="H13" s="75"/>
      <c r="I13" s="75"/>
      <c r="J13" s="75"/>
      <c r="K13" s="75"/>
      <c r="L13" s="75"/>
      <c r="M13" s="75"/>
      <c r="N13" s="75"/>
      <c r="O13" s="75"/>
      <c r="P13" s="75"/>
      <c r="Q13" s="76"/>
    </row>
    <row r="14" spans="1:17" x14ac:dyDescent="0.25">
      <c r="A14" s="254" t="s">
        <v>121</v>
      </c>
      <c r="B14" s="255"/>
      <c r="C14" s="255"/>
      <c r="D14" s="255"/>
      <c r="E14" s="255"/>
      <c r="F14" s="255"/>
      <c r="G14" s="255"/>
      <c r="H14" s="255"/>
      <c r="I14" s="255"/>
      <c r="J14" s="255"/>
      <c r="K14" s="255"/>
      <c r="L14" s="256">
        <v>2313018.6</v>
      </c>
      <c r="M14" s="256"/>
      <c r="N14" s="256"/>
      <c r="O14" s="256"/>
      <c r="P14" s="256"/>
      <c r="Q14" s="257"/>
    </row>
    <row r="15" spans="1:17" x14ac:dyDescent="0.25">
      <c r="A15" s="74"/>
      <c r="B15" s="75"/>
      <c r="C15" s="75"/>
      <c r="D15" s="75"/>
      <c r="E15" s="75"/>
      <c r="F15" s="75"/>
      <c r="G15" s="75"/>
      <c r="H15" s="75"/>
      <c r="I15" s="75"/>
      <c r="J15" s="75"/>
      <c r="K15" s="75"/>
      <c r="L15" s="75"/>
      <c r="M15" s="75"/>
      <c r="N15" s="75"/>
      <c r="O15" s="75"/>
      <c r="P15" s="75"/>
      <c r="Q15" s="76"/>
    </row>
    <row r="16" spans="1:17" s="2" customFormat="1" x14ac:dyDescent="0.25">
      <c r="A16" s="258" t="s">
        <v>2</v>
      </c>
      <c r="B16" s="259"/>
      <c r="C16" s="259"/>
      <c r="D16" s="259"/>
      <c r="E16" s="259"/>
      <c r="F16" s="259"/>
      <c r="G16" s="259"/>
      <c r="H16" s="259"/>
      <c r="I16" s="259"/>
      <c r="J16" s="259"/>
      <c r="K16" s="259"/>
      <c r="L16" s="260">
        <v>250775610.38</v>
      </c>
      <c r="M16" s="261"/>
      <c r="N16" s="261"/>
      <c r="O16" s="261"/>
      <c r="P16" s="261"/>
      <c r="Q16" s="262"/>
    </row>
    <row r="17" spans="1:17" s="2" customFormat="1" ht="9.75" customHeight="1" x14ac:dyDescent="0.25">
      <c r="A17" s="237"/>
      <c r="B17" s="238"/>
      <c r="C17" s="238"/>
      <c r="D17" s="238"/>
      <c r="E17" s="238"/>
      <c r="F17" s="238"/>
      <c r="G17" s="238"/>
      <c r="H17" s="238"/>
      <c r="I17" s="238"/>
      <c r="J17" s="238"/>
      <c r="K17" s="238"/>
      <c r="L17" s="238"/>
      <c r="M17" s="238"/>
      <c r="N17" s="238"/>
      <c r="O17" s="238"/>
      <c r="P17" s="238"/>
      <c r="Q17" s="239"/>
    </row>
    <row r="18" spans="1:17" s="2" customFormat="1" ht="78" customHeight="1" x14ac:dyDescent="0.25">
      <c r="A18" s="190" t="s">
        <v>276</v>
      </c>
      <c r="B18" s="191"/>
      <c r="C18" s="191"/>
      <c r="D18" s="191"/>
      <c r="E18" s="191"/>
      <c r="F18" s="191"/>
      <c r="G18" s="191"/>
      <c r="H18" s="191"/>
      <c r="I18" s="191"/>
      <c r="J18" s="191"/>
      <c r="K18" s="191"/>
      <c r="L18" s="191"/>
      <c r="M18" s="191"/>
      <c r="N18" s="191"/>
      <c r="O18" s="191"/>
      <c r="P18" s="191"/>
      <c r="Q18" s="192"/>
    </row>
    <row r="19" spans="1:17" s="2" customFormat="1" ht="12" customHeight="1" x14ac:dyDescent="0.25">
      <c r="A19" s="240"/>
      <c r="B19" s="241"/>
      <c r="C19" s="241"/>
      <c r="D19" s="241"/>
      <c r="E19" s="241"/>
      <c r="F19" s="241"/>
      <c r="G19" s="241"/>
      <c r="H19" s="241"/>
      <c r="I19" s="241"/>
      <c r="J19" s="241"/>
      <c r="K19" s="241"/>
      <c r="L19" s="241"/>
      <c r="M19" s="241"/>
      <c r="N19" s="241"/>
      <c r="O19" s="241"/>
      <c r="P19" s="241"/>
      <c r="Q19" s="242"/>
    </row>
    <row r="20" spans="1:17" s="2" customFormat="1" x14ac:dyDescent="0.25">
      <c r="A20" s="54" t="s">
        <v>6</v>
      </c>
      <c r="B20" s="54"/>
      <c r="C20" s="54"/>
      <c r="D20" s="54"/>
      <c r="E20" s="54"/>
      <c r="F20" s="54"/>
      <c r="G20" s="54"/>
      <c r="H20" s="54"/>
      <c r="I20" s="54"/>
      <c r="J20" s="54"/>
      <c r="K20" s="54"/>
      <c r="L20" s="62">
        <v>20357465.890000001</v>
      </c>
      <c r="M20" s="62"/>
      <c r="N20" s="62"/>
      <c r="O20" s="62"/>
      <c r="P20" s="62"/>
      <c r="Q20" s="62"/>
    </row>
    <row r="21" spans="1:17" s="2" customFormat="1" x14ac:dyDescent="0.25">
      <c r="A21" s="54" t="s">
        <v>166</v>
      </c>
      <c r="B21" s="54"/>
      <c r="C21" s="54"/>
      <c r="D21" s="54"/>
      <c r="E21" s="54"/>
      <c r="F21" s="54"/>
      <c r="G21" s="54"/>
      <c r="H21" s="54"/>
      <c r="I21" s="54"/>
      <c r="J21" s="54"/>
      <c r="K21" s="54"/>
      <c r="L21" s="62">
        <v>86959.54</v>
      </c>
      <c r="M21" s="62"/>
      <c r="N21" s="62"/>
      <c r="O21" s="62"/>
      <c r="P21" s="62"/>
      <c r="Q21" s="62"/>
    </row>
    <row r="22" spans="1:17" s="2" customFormat="1" x14ac:dyDescent="0.25">
      <c r="A22" s="243" t="s">
        <v>163</v>
      </c>
      <c r="B22" s="243"/>
      <c r="C22" s="243"/>
      <c r="D22" s="243"/>
      <c r="E22" s="243"/>
      <c r="F22" s="243"/>
      <c r="G22" s="243"/>
      <c r="H22" s="243"/>
      <c r="I22" s="243"/>
      <c r="J22" s="243"/>
      <c r="K22" s="243"/>
      <c r="L22" s="62">
        <v>4262447.53</v>
      </c>
      <c r="M22" s="62"/>
      <c r="N22" s="62"/>
      <c r="O22" s="62"/>
      <c r="P22" s="62"/>
      <c r="Q22" s="62"/>
    </row>
    <row r="23" spans="1:17" s="2" customFormat="1" x14ac:dyDescent="0.25">
      <c r="A23" s="244" t="s">
        <v>3</v>
      </c>
      <c r="B23" s="244"/>
      <c r="C23" s="244"/>
      <c r="D23" s="244"/>
      <c r="E23" s="244"/>
      <c r="F23" s="244"/>
      <c r="G23" s="244"/>
      <c r="H23" s="244"/>
      <c r="I23" s="244"/>
      <c r="J23" s="244"/>
      <c r="K23" s="244"/>
      <c r="L23" s="62">
        <v>41533884.950000003</v>
      </c>
      <c r="M23" s="62"/>
      <c r="N23" s="62"/>
      <c r="O23" s="62"/>
      <c r="P23" s="62"/>
      <c r="Q23" s="62"/>
    </row>
    <row r="24" spans="1:17" s="2" customFormat="1" x14ac:dyDescent="0.25">
      <c r="A24" s="78" t="s">
        <v>173</v>
      </c>
      <c r="B24" s="78"/>
      <c r="C24" s="78"/>
      <c r="D24" s="78"/>
      <c r="E24" s="78"/>
      <c r="F24" s="78"/>
      <c r="G24" s="78"/>
      <c r="H24" s="78"/>
      <c r="I24" s="78"/>
      <c r="J24" s="78"/>
      <c r="K24" s="78"/>
      <c r="L24" s="62">
        <v>5001.91</v>
      </c>
      <c r="M24" s="62"/>
      <c r="N24" s="62"/>
      <c r="O24" s="62"/>
      <c r="P24" s="62"/>
      <c r="Q24" s="62"/>
    </row>
    <row r="25" spans="1:17" s="2" customFormat="1" x14ac:dyDescent="0.25">
      <c r="A25" s="78" t="s">
        <v>249</v>
      </c>
      <c r="B25" s="78"/>
      <c r="C25" s="78"/>
      <c r="D25" s="78"/>
      <c r="E25" s="78"/>
      <c r="F25" s="78"/>
      <c r="G25" s="78"/>
      <c r="H25" s="78"/>
      <c r="I25" s="78"/>
      <c r="J25" s="78"/>
      <c r="K25" s="78"/>
      <c r="L25" s="62">
        <v>2980194.07</v>
      </c>
      <c r="M25" s="62"/>
      <c r="N25" s="62"/>
      <c r="O25" s="62"/>
      <c r="P25" s="62"/>
      <c r="Q25" s="62"/>
    </row>
    <row r="26" spans="1:17" s="2" customFormat="1" x14ac:dyDescent="0.25">
      <c r="A26" s="78" t="s">
        <v>177</v>
      </c>
      <c r="B26" s="78"/>
      <c r="C26" s="78"/>
      <c r="D26" s="78"/>
      <c r="E26" s="78"/>
      <c r="F26" s="78"/>
      <c r="G26" s="78"/>
      <c r="H26" s="78"/>
      <c r="I26" s="78"/>
      <c r="J26" s="78"/>
      <c r="K26" s="78"/>
      <c r="L26" s="62">
        <v>1548241.46</v>
      </c>
      <c r="M26" s="62"/>
      <c r="N26" s="62"/>
      <c r="O26" s="62"/>
      <c r="P26" s="62"/>
      <c r="Q26" s="62"/>
    </row>
    <row r="27" spans="1:17" s="2" customFormat="1" x14ac:dyDescent="0.25">
      <c r="A27" s="78" t="s">
        <v>246</v>
      </c>
      <c r="B27" s="78"/>
      <c r="C27" s="78"/>
      <c r="D27" s="78"/>
      <c r="E27" s="78"/>
      <c r="F27" s="78"/>
      <c r="G27" s="78"/>
      <c r="H27" s="78"/>
      <c r="I27" s="78"/>
      <c r="J27" s="78"/>
      <c r="K27" s="78"/>
      <c r="L27" s="56">
        <v>37894.199999999997</v>
      </c>
      <c r="M27" s="56"/>
      <c r="N27" s="56"/>
      <c r="O27" s="56"/>
      <c r="P27" s="56"/>
      <c r="Q27" s="56"/>
    </row>
    <row r="28" spans="1:17" s="2" customFormat="1" ht="15" hidden="1" customHeight="1" x14ac:dyDescent="0.25">
      <c r="A28" s="78" t="s">
        <v>141</v>
      </c>
      <c r="B28" s="78"/>
      <c r="C28" s="78"/>
      <c r="D28" s="78"/>
      <c r="E28" s="78"/>
      <c r="F28" s="78"/>
      <c r="G28" s="78"/>
      <c r="H28" s="78"/>
      <c r="I28" s="78"/>
      <c r="J28" s="78"/>
      <c r="K28" s="78"/>
      <c r="L28" s="62"/>
      <c r="M28" s="62"/>
      <c r="N28" s="62"/>
      <c r="O28" s="62"/>
      <c r="P28" s="62"/>
      <c r="Q28" s="62"/>
    </row>
    <row r="29" spans="1:17" s="2" customFormat="1" ht="15" hidden="1" customHeight="1" x14ac:dyDescent="0.25">
      <c r="A29" s="78" t="s">
        <v>150</v>
      </c>
      <c r="B29" s="78"/>
      <c r="C29" s="78"/>
      <c r="D29" s="78"/>
      <c r="E29" s="78"/>
      <c r="F29" s="78"/>
      <c r="G29" s="78"/>
      <c r="H29" s="78"/>
      <c r="I29" s="78"/>
      <c r="J29" s="78"/>
      <c r="K29" s="78"/>
      <c r="L29" s="62"/>
      <c r="M29" s="62"/>
      <c r="N29" s="62"/>
      <c r="O29" s="62"/>
      <c r="P29" s="62"/>
      <c r="Q29" s="62"/>
    </row>
    <row r="30" spans="1:17" s="2" customFormat="1" ht="30.75" customHeight="1" x14ac:dyDescent="0.25">
      <c r="A30" s="79" t="s">
        <v>247</v>
      </c>
      <c r="B30" s="79"/>
      <c r="C30" s="79"/>
      <c r="D30" s="79"/>
      <c r="E30" s="79"/>
      <c r="F30" s="79"/>
      <c r="G30" s="79"/>
      <c r="H30" s="79"/>
      <c r="I30" s="79"/>
      <c r="J30" s="79"/>
      <c r="K30" s="79"/>
      <c r="L30" s="81">
        <v>3204240.3</v>
      </c>
      <c r="M30" s="81"/>
      <c r="N30" s="81"/>
      <c r="O30" s="81"/>
      <c r="P30" s="81"/>
      <c r="Q30" s="81"/>
    </row>
    <row r="31" spans="1:17" s="2" customFormat="1" ht="29.25" customHeight="1" x14ac:dyDescent="0.25">
      <c r="A31" s="79" t="s">
        <v>186</v>
      </c>
      <c r="B31" s="79"/>
      <c r="C31" s="79"/>
      <c r="D31" s="79"/>
      <c r="E31" s="79"/>
      <c r="F31" s="79"/>
      <c r="G31" s="79"/>
      <c r="H31" s="79"/>
      <c r="I31" s="79"/>
      <c r="J31" s="79"/>
      <c r="K31" s="79"/>
      <c r="L31" s="62">
        <v>16691713.630000001</v>
      </c>
      <c r="M31" s="62"/>
      <c r="N31" s="62"/>
      <c r="O31" s="62"/>
      <c r="P31" s="62"/>
      <c r="Q31" s="62"/>
    </row>
    <row r="32" spans="1:17" s="2" customFormat="1" ht="29.25" customHeight="1" x14ac:dyDescent="0.25">
      <c r="A32" s="79" t="s">
        <v>248</v>
      </c>
      <c r="B32" s="79"/>
      <c r="C32" s="79"/>
      <c r="D32" s="79"/>
      <c r="E32" s="79"/>
      <c r="F32" s="79"/>
      <c r="G32" s="79"/>
      <c r="H32" s="79"/>
      <c r="I32" s="79"/>
      <c r="J32" s="79"/>
      <c r="K32" s="79"/>
      <c r="L32" s="62">
        <v>45945649.380000003</v>
      </c>
      <c r="M32" s="62"/>
      <c r="N32" s="62"/>
      <c r="O32" s="62"/>
      <c r="P32" s="62"/>
      <c r="Q32" s="62"/>
    </row>
    <row r="33" spans="1:17" s="2" customFormat="1" x14ac:dyDescent="0.25">
      <c r="A33" s="54" t="s">
        <v>4</v>
      </c>
      <c r="B33" s="54"/>
      <c r="C33" s="54"/>
      <c r="D33" s="54"/>
      <c r="E33" s="54"/>
      <c r="F33" s="54"/>
      <c r="G33" s="54"/>
      <c r="H33" s="54"/>
      <c r="I33" s="54"/>
      <c r="J33" s="54"/>
      <c r="K33" s="54"/>
      <c r="L33" s="62">
        <v>24470268.149999999</v>
      </c>
      <c r="M33" s="62"/>
      <c r="N33" s="62"/>
      <c r="O33" s="62"/>
      <c r="P33" s="62"/>
      <c r="Q33" s="62"/>
    </row>
    <row r="34" spans="1:17" s="2" customFormat="1" x14ac:dyDescent="0.25">
      <c r="A34" s="54" t="s">
        <v>5</v>
      </c>
      <c r="B34" s="54"/>
      <c r="C34" s="54"/>
      <c r="D34" s="54"/>
      <c r="E34" s="54"/>
      <c r="F34" s="54"/>
      <c r="G34" s="54"/>
      <c r="H34" s="54"/>
      <c r="I34" s="54"/>
      <c r="J34" s="54"/>
      <c r="K34" s="54"/>
      <c r="L34" s="62">
        <v>59990491.890000001</v>
      </c>
      <c r="M34" s="62"/>
      <c r="N34" s="62"/>
      <c r="O34" s="62"/>
      <c r="P34" s="62"/>
      <c r="Q34" s="62"/>
    </row>
    <row r="35" spans="1:17" s="2" customFormat="1" x14ac:dyDescent="0.25">
      <c r="A35" s="54" t="s">
        <v>250</v>
      </c>
      <c r="B35" s="54"/>
      <c r="C35" s="54"/>
      <c r="D35" s="54"/>
      <c r="E35" s="54"/>
      <c r="F35" s="54"/>
      <c r="G35" s="54"/>
      <c r="H35" s="54"/>
      <c r="I35" s="54"/>
      <c r="J35" s="54"/>
      <c r="K35" s="54"/>
      <c r="L35" s="62">
        <v>96892.26</v>
      </c>
      <c r="M35" s="62"/>
      <c r="N35" s="62"/>
      <c r="O35" s="62"/>
      <c r="P35" s="62"/>
      <c r="Q35" s="62"/>
    </row>
    <row r="36" spans="1:17" s="2" customFormat="1" x14ac:dyDescent="0.25">
      <c r="A36" s="54" t="s">
        <v>251</v>
      </c>
      <c r="B36" s="54"/>
      <c r="C36" s="54"/>
      <c r="D36" s="54"/>
      <c r="E36" s="54"/>
      <c r="F36" s="54"/>
      <c r="G36" s="54"/>
      <c r="H36" s="54"/>
      <c r="I36" s="54"/>
      <c r="J36" s="54"/>
      <c r="K36" s="54"/>
      <c r="L36" s="62">
        <v>33115.1</v>
      </c>
      <c r="M36" s="62"/>
      <c r="N36" s="62"/>
      <c r="O36" s="62"/>
      <c r="P36" s="62"/>
      <c r="Q36" s="62"/>
    </row>
    <row r="37" spans="1:17" s="2" customFormat="1" x14ac:dyDescent="0.25">
      <c r="A37" s="54" t="s">
        <v>275</v>
      </c>
      <c r="B37" s="54"/>
      <c r="C37" s="54"/>
      <c r="D37" s="54"/>
      <c r="E37" s="54"/>
      <c r="F37" s="54"/>
      <c r="G37" s="54"/>
      <c r="H37" s="54"/>
      <c r="I37" s="54"/>
      <c r="J37" s="54"/>
      <c r="K37" s="54"/>
      <c r="L37" s="62">
        <v>27020766.629999999</v>
      </c>
      <c r="M37" s="62"/>
      <c r="N37" s="62"/>
      <c r="O37" s="62"/>
      <c r="P37" s="62"/>
      <c r="Q37" s="62"/>
    </row>
    <row r="38" spans="1:17" s="2" customFormat="1" x14ac:dyDescent="0.25">
      <c r="A38" s="54" t="s">
        <v>7</v>
      </c>
      <c r="B38" s="54"/>
      <c r="C38" s="54"/>
      <c r="D38" s="54"/>
      <c r="E38" s="54"/>
      <c r="F38" s="54"/>
      <c r="G38" s="54"/>
      <c r="H38" s="54"/>
      <c r="I38" s="54"/>
      <c r="J38" s="54"/>
      <c r="K38" s="54"/>
      <c r="L38" s="62">
        <f>39059.14+2415958.22</f>
        <v>2455017.3600000003</v>
      </c>
      <c r="M38" s="62"/>
      <c r="N38" s="62"/>
      <c r="O38" s="62"/>
      <c r="P38" s="62"/>
      <c r="Q38" s="62"/>
    </row>
    <row r="39" spans="1:17" s="2" customFormat="1" x14ac:dyDescent="0.25">
      <c r="A39" s="78" t="s">
        <v>252</v>
      </c>
      <c r="B39" s="78"/>
      <c r="C39" s="78"/>
      <c r="D39" s="78"/>
      <c r="E39" s="78"/>
      <c r="F39" s="78"/>
      <c r="G39" s="78"/>
      <c r="H39" s="78"/>
      <c r="I39" s="78"/>
      <c r="J39" s="78"/>
      <c r="K39" s="78"/>
      <c r="L39" s="62">
        <v>55366.13</v>
      </c>
      <c r="M39" s="62"/>
      <c r="N39" s="62"/>
      <c r="O39" s="62"/>
      <c r="P39" s="62"/>
      <c r="Q39" s="62"/>
    </row>
    <row r="40" spans="1:17" ht="16.5" customHeight="1" x14ac:dyDescent="0.25">
      <c r="A40" s="48"/>
      <c r="B40" s="49"/>
      <c r="C40" s="49"/>
      <c r="D40" s="49"/>
      <c r="E40" s="49"/>
      <c r="F40" s="49"/>
      <c r="G40" s="49"/>
      <c r="H40" s="49"/>
      <c r="I40" s="49"/>
      <c r="J40" s="49"/>
      <c r="K40" s="49"/>
      <c r="L40" s="49"/>
      <c r="M40" s="49"/>
      <c r="N40" s="49"/>
      <c r="O40" s="49"/>
      <c r="P40" s="49"/>
      <c r="Q40" s="50"/>
    </row>
    <row r="41" spans="1:17" ht="22.5" customHeight="1" x14ac:dyDescent="0.25">
      <c r="A41" s="235" t="s">
        <v>188</v>
      </c>
      <c r="B41" s="235"/>
      <c r="C41" s="235"/>
      <c r="D41" s="235"/>
      <c r="E41" s="235"/>
      <c r="F41" s="235"/>
      <c r="G41" s="235"/>
      <c r="H41" s="235"/>
      <c r="I41" s="235"/>
      <c r="J41" s="235"/>
      <c r="K41" s="235"/>
      <c r="L41" s="235"/>
      <c r="M41" s="235"/>
      <c r="N41" s="235"/>
      <c r="O41" s="235"/>
      <c r="P41" s="235"/>
      <c r="Q41" s="235"/>
    </row>
    <row r="42" spans="1:17" x14ac:dyDescent="0.25">
      <c r="A42" s="232"/>
      <c r="B42" s="233"/>
      <c r="C42" s="233"/>
      <c r="D42" s="233"/>
      <c r="E42" s="233"/>
      <c r="F42" s="233"/>
      <c r="G42" s="233"/>
      <c r="H42" s="233"/>
      <c r="I42" s="233"/>
      <c r="J42" s="233"/>
      <c r="K42" s="233"/>
      <c r="L42" s="233"/>
      <c r="M42" s="233"/>
      <c r="N42" s="233"/>
      <c r="O42" s="233"/>
      <c r="P42" s="233"/>
      <c r="Q42" s="234"/>
    </row>
    <row r="43" spans="1:17" x14ac:dyDescent="0.25">
      <c r="A43" s="235" t="s">
        <v>187</v>
      </c>
      <c r="B43" s="235"/>
      <c r="C43" s="235"/>
      <c r="D43" s="235"/>
      <c r="E43" s="235"/>
      <c r="F43" s="235"/>
      <c r="G43" s="235"/>
      <c r="H43" s="235"/>
      <c r="I43" s="235"/>
      <c r="J43" s="235"/>
      <c r="K43" s="235"/>
      <c r="L43" s="235"/>
      <c r="M43" s="235"/>
      <c r="N43" s="235"/>
      <c r="O43" s="235"/>
      <c r="P43" s="235"/>
      <c r="Q43" s="235"/>
    </row>
    <row r="44" spans="1:17" ht="102" customHeight="1" x14ac:dyDescent="0.25">
      <c r="A44" s="82" t="s">
        <v>278</v>
      </c>
      <c r="B44" s="82"/>
      <c r="C44" s="82"/>
      <c r="D44" s="82"/>
      <c r="E44" s="82"/>
      <c r="F44" s="82"/>
      <c r="G44" s="82"/>
      <c r="H44" s="82"/>
      <c r="I44" s="82"/>
      <c r="J44" s="82"/>
      <c r="K44" s="82"/>
      <c r="L44" s="82"/>
      <c r="M44" s="82"/>
      <c r="N44" s="82"/>
      <c r="O44" s="82"/>
      <c r="P44" s="82"/>
      <c r="Q44" s="82"/>
    </row>
    <row r="45" spans="1:17" x14ac:dyDescent="0.25">
      <c r="A45" s="236"/>
      <c r="B45" s="236"/>
      <c r="C45" s="236"/>
      <c r="D45" s="236"/>
      <c r="E45" s="236"/>
      <c r="F45" s="236"/>
      <c r="G45" s="236"/>
      <c r="H45" s="236"/>
      <c r="I45" s="236"/>
      <c r="J45" s="236"/>
      <c r="K45" s="236"/>
      <c r="L45" s="236"/>
      <c r="M45" s="236"/>
      <c r="N45" s="236"/>
      <c r="O45" s="236"/>
      <c r="P45" s="236"/>
      <c r="Q45" s="236"/>
    </row>
    <row r="46" spans="1:17" x14ac:dyDescent="0.25">
      <c r="A46" s="10"/>
      <c r="B46" s="10"/>
      <c r="C46" s="10"/>
      <c r="D46" s="10"/>
      <c r="E46" s="10"/>
      <c r="F46" s="10"/>
      <c r="G46" s="10"/>
      <c r="H46" s="10"/>
      <c r="I46" s="10"/>
      <c r="J46" s="10"/>
      <c r="K46" s="10"/>
      <c r="L46" s="10"/>
      <c r="M46" s="10"/>
      <c r="N46" s="10"/>
      <c r="O46" s="10"/>
      <c r="P46" s="10"/>
      <c r="Q46" s="10"/>
    </row>
    <row r="47" spans="1:17" x14ac:dyDescent="0.25">
      <c r="A47" s="10"/>
      <c r="B47" s="10"/>
      <c r="C47" s="10"/>
      <c r="D47" s="10"/>
      <c r="E47" s="10"/>
      <c r="F47" s="10"/>
      <c r="G47" s="10"/>
      <c r="H47" s="10"/>
      <c r="I47" s="10"/>
      <c r="J47" s="10"/>
      <c r="K47" s="10"/>
      <c r="L47" s="10"/>
      <c r="M47" s="10"/>
      <c r="N47" s="10"/>
      <c r="O47" s="10"/>
      <c r="P47" s="10"/>
      <c r="Q47" s="10"/>
    </row>
    <row r="48" spans="1:17" ht="26.25" customHeight="1" x14ac:dyDescent="0.25">
      <c r="A48" s="225" t="s">
        <v>122</v>
      </c>
      <c r="B48" s="225"/>
      <c r="C48" s="225"/>
      <c r="D48" s="225"/>
      <c r="E48" s="225"/>
      <c r="F48" s="225"/>
      <c r="G48" s="225" t="s">
        <v>123</v>
      </c>
      <c r="H48" s="225"/>
      <c r="I48" s="225" t="s">
        <v>124</v>
      </c>
      <c r="J48" s="225"/>
      <c r="K48" s="225" t="s">
        <v>184</v>
      </c>
      <c r="L48" s="225"/>
      <c r="M48" s="226" t="s">
        <v>185</v>
      </c>
      <c r="N48" s="226"/>
      <c r="O48" s="226" t="s">
        <v>9</v>
      </c>
      <c r="P48" s="226"/>
      <c r="Q48" s="226"/>
    </row>
    <row r="49" spans="1:17" s="6" customFormat="1" ht="15" customHeight="1" x14ac:dyDescent="0.25">
      <c r="A49" s="79" t="s">
        <v>125</v>
      </c>
      <c r="B49" s="79"/>
      <c r="C49" s="79"/>
      <c r="D49" s="79"/>
      <c r="E49" s="79"/>
      <c r="F49" s="79"/>
      <c r="G49" s="142">
        <v>0</v>
      </c>
      <c r="H49" s="142"/>
      <c r="I49" s="142">
        <v>0</v>
      </c>
      <c r="J49" s="142"/>
      <c r="K49" s="230">
        <v>0</v>
      </c>
      <c r="L49" s="230"/>
      <c r="M49" s="142">
        <v>4149268.3</v>
      </c>
      <c r="N49" s="142"/>
      <c r="O49" s="228">
        <f>SUM(G49:N49)</f>
        <v>4149268.3</v>
      </c>
      <c r="P49" s="228"/>
      <c r="Q49" s="228"/>
    </row>
    <row r="50" spans="1:17" s="6" customFormat="1" ht="15" customHeight="1" x14ac:dyDescent="0.25">
      <c r="A50" s="79" t="s">
        <v>126</v>
      </c>
      <c r="B50" s="79"/>
      <c r="C50" s="79"/>
      <c r="D50" s="79"/>
      <c r="E50" s="79"/>
      <c r="F50" s="79"/>
      <c r="G50" s="142">
        <v>71288185.819999993</v>
      </c>
      <c r="H50" s="142"/>
      <c r="I50" s="142">
        <v>276710.65000000002</v>
      </c>
      <c r="J50" s="142"/>
      <c r="K50" s="142">
        <v>464735.16</v>
      </c>
      <c r="L50" s="142"/>
      <c r="M50" s="77">
        <v>9779.67</v>
      </c>
      <c r="N50" s="77"/>
      <c r="O50" s="228">
        <f>SUM(G50:N50)</f>
        <v>72039411.299999997</v>
      </c>
      <c r="P50" s="228"/>
      <c r="Q50" s="228"/>
    </row>
    <row r="51" spans="1:17" s="6" customFormat="1" ht="29.25" customHeight="1" x14ac:dyDescent="0.25">
      <c r="A51" s="82" t="s">
        <v>277</v>
      </c>
      <c r="B51" s="82"/>
      <c r="C51" s="82"/>
      <c r="D51" s="82"/>
      <c r="E51" s="82"/>
      <c r="F51" s="82"/>
      <c r="G51" s="142">
        <v>220000</v>
      </c>
      <c r="H51" s="142"/>
      <c r="I51" s="231"/>
      <c r="J51" s="231"/>
      <c r="K51" s="231"/>
      <c r="L51" s="231"/>
      <c r="M51" s="87"/>
      <c r="N51" s="87"/>
      <c r="O51" s="228">
        <f>SUM(G51:N51)</f>
        <v>220000</v>
      </c>
      <c r="P51" s="228"/>
      <c r="Q51" s="228"/>
    </row>
    <row r="52" spans="1:17" s="6" customFormat="1" ht="32.25" customHeight="1" x14ac:dyDescent="0.25">
      <c r="A52" s="79" t="s">
        <v>151</v>
      </c>
      <c r="B52" s="79"/>
      <c r="C52" s="79"/>
      <c r="D52" s="79"/>
      <c r="E52" s="79"/>
      <c r="F52" s="79"/>
      <c r="G52" s="142">
        <v>1007470.5</v>
      </c>
      <c r="H52" s="142"/>
      <c r="I52" s="142">
        <v>0</v>
      </c>
      <c r="J52" s="142"/>
      <c r="K52" s="142">
        <v>0</v>
      </c>
      <c r="L52" s="142"/>
      <c r="M52" s="77">
        <v>0</v>
      </c>
      <c r="N52" s="77"/>
      <c r="O52" s="228">
        <f>SUM(G52:M52)</f>
        <v>1007470.5</v>
      </c>
      <c r="P52" s="228"/>
      <c r="Q52" s="228"/>
    </row>
    <row r="53" spans="1:17" ht="15" customHeight="1" x14ac:dyDescent="0.25">
      <c r="A53" s="164" t="s">
        <v>127</v>
      </c>
      <c r="B53" s="164"/>
      <c r="C53" s="164"/>
      <c r="D53" s="164"/>
      <c r="E53" s="164"/>
      <c r="F53" s="164"/>
      <c r="G53" s="229">
        <f>SUM(G49:H52)</f>
        <v>72515656.319999993</v>
      </c>
      <c r="H53" s="229"/>
      <c r="I53" s="229">
        <f>SUM(I49:J52)</f>
        <v>276710.65000000002</v>
      </c>
      <c r="J53" s="229"/>
      <c r="K53" s="229">
        <f>SUM(K49:L52)</f>
        <v>464735.16</v>
      </c>
      <c r="L53" s="229"/>
      <c r="M53" s="228">
        <f>SUM(M49:N52)</f>
        <v>4159047.9699999997</v>
      </c>
      <c r="N53" s="228"/>
      <c r="O53" s="227">
        <f>SUM(O49:Q52)</f>
        <v>77416150.099999994</v>
      </c>
      <c r="P53" s="227"/>
      <c r="Q53" s="227"/>
    </row>
    <row r="54" spans="1:17" ht="15" customHeight="1" x14ac:dyDescent="0.25">
      <c r="A54" s="310"/>
      <c r="B54" s="311"/>
      <c r="C54" s="311"/>
      <c r="D54" s="311"/>
      <c r="E54" s="311"/>
      <c r="F54" s="311"/>
      <c r="G54" s="311"/>
      <c r="H54" s="311"/>
      <c r="I54" s="311"/>
      <c r="J54" s="311"/>
      <c r="K54" s="311"/>
      <c r="L54" s="311"/>
      <c r="M54" s="311"/>
      <c r="N54" s="311"/>
      <c r="O54" s="311"/>
      <c r="P54" s="311"/>
      <c r="Q54" s="312"/>
    </row>
    <row r="55" spans="1:17" x14ac:dyDescent="0.25">
      <c r="A55" s="313" t="s">
        <v>189</v>
      </c>
      <c r="B55" s="314"/>
      <c r="C55" s="314"/>
      <c r="D55" s="314"/>
      <c r="E55" s="314"/>
      <c r="F55" s="314"/>
      <c r="G55" s="314"/>
      <c r="H55" s="314"/>
      <c r="I55" s="314"/>
      <c r="J55" s="314"/>
      <c r="K55" s="314"/>
      <c r="L55" s="314"/>
      <c r="M55" s="314"/>
      <c r="N55" s="314"/>
      <c r="O55" s="314"/>
      <c r="P55" s="314"/>
      <c r="Q55" s="315"/>
    </row>
    <row r="56" spans="1:17" ht="14.25" customHeight="1" x14ac:dyDescent="0.25">
      <c r="A56" s="232"/>
      <c r="B56" s="233"/>
      <c r="C56" s="233"/>
      <c r="D56" s="233"/>
      <c r="E56" s="233"/>
      <c r="F56" s="233"/>
      <c r="G56" s="233"/>
      <c r="H56" s="233"/>
      <c r="I56" s="233"/>
      <c r="J56" s="233"/>
      <c r="K56" s="233"/>
      <c r="L56" s="233"/>
      <c r="M56" s="233"/>
      <c r="N56" s="233"/>
      <c r="O56" s="233"/>
      <c r="P56" s="233"/>
      <c r="Q56" s="234"/>
    </row>
    <row r="57" spans="1:17" x14ac:dyDescent="0.25">
      <c r="A57" s="281" t="s">
        <v>190</v>
      </c>
      <c r="B57" s="252"/>
      <c r="C57" s="252"/>
      <c r="D57" s="252"/>
      <c r="E57" s="252"/>
      <c r="F57" s="252"/>
      <c r="G57" s="252"/>
      <c r="H57" s="252"/>
      <c r="I57" s="252"/>
      <c r="J57" s="252"/>
      <c r="K57" s="252"/>
      <c r="L57" s="252"/>
      <c r="M57" s="252"/>
      <c r="N57" s="252"/>
      <c r="O57" s="252"/>
      <c r="P57" s="252"/>
      <c r="Q57" s="253"/>
    </row>
    <row r="58" spans="1:17" ht="29.25" customHeight="1" x14ac:dyDescent="0.25">
      <c r="A58" s="190" t="s">
        <v>258</v>
      </c>
      <c r="B58" s="191"/>
      <c r="C58" s="191"/>
      <c r="D58" s="191"/>
      <c r="E58" s="191"/>
      <c r="F58" s="191"/>
      <c r="G58" s="191"/>
      <c r="H58" s="191"/>
      <c r="I58" s="191"/>
      <c r="J58" s="191"/>
      <c r="K58" s="191"/>
      <c r="L58" s="191"/>
      <c r="M58" s="191"/>
      <c r="N58" s="191"/>
      <c r="O58" s="191"/>
      <c r="P58" s="191"/>
      <c r="Q58" s="192"/>
    </row>
    <row r="59" spans="1:17" ht="26.25" customHeight="1" x14ac:dyDescent="0.25">
      <c r="A59" s="225" t="s">
        <v>122</v>
      </c>
      <c r="B59" s="225"/>
      <c r="C59" s="225"/>
      <c r="D59" s="225"/>
      <c r="E59" s="225"/>
      <c r="F59" s="225"/>
      <c r="G59" s="225" t="s">
        <v>123</v>
      </c>
      <c r="H59" s="225"/>
      <c r="I59" s="225" t="s">
        <v>124</v>
      </c>
      <c r="J59" s="225"/>
      <c r="K59" s="225" t="s">
        <v>184</v>
      </c>
      <c r="L59" s="225"/>
      <c r="M59" s="226" t="s">
        <v>185</v>
      </c>
      <c r="N59" s="226"/>
      <c r="O59" s="225" t="s">
        <v>9</v>
      </c>
      <c r="P59" s="225"/>
      <c r="Q59" s="225"/>
    </row>
    <row r="60" spans="1:17" s="6" customFormat="1" ht="27" customHeight="1" x14ac:dyDescent="0.25">
      <c r="A60" s="308" t="s">
        <v>164</v>
      </c>
      <c r="B60" s="308"/>
      <c r="C60" s="308"/>
      <c r="D60" s="308"/>
      <c r="E60" s="308"/>
      <c r="F60" s="308"/>
      <c r="G60" s="160">
        <v>0</v>
      </c>
      <c r="H60" s="160"/>
      <c r="I60" s="160">
        <v>0</v>
      </c>
      <c r="J60" s="160"/>
      <c r="K60" s="160">
        <v>10040348.84</v>
      </c>
      <c r="L60" s="160"/>
      <c r="M60" s="81">
        <v>0</v>
      </c>
      <c r="N60" s="81"/>
      <c r="O60" s="80">
        <f>SUM(G60:M60)</f>
        <v>10040348.84</v>
      </c>
      <c r="P60" s="80"/>
      <c r="Q60" s="80"/>
    </row>
    <row r="61" spans="1:17" ht="15" customHeight="1" x14ac:dyDescent="0.25">
      <c r="A61" s="309" t="s">
        <v>127</v>
      </c>
      <c r="B61" s="309"/>
      <c r="C61" s="309"/>
      <c r="D61" s="309"/>
      <c r="E61" s="309"/>
      <c r="F61" s="309"/>
      <c r="G61" s="80">
        <f>SUM(G60:G60)</f>
        <v>0</v>
      </c>
      <c r="H61" s="80"/>
      <c r="I61" s="80">
        <f>SUM(I60:I60)</f>
        <v>0</v>
      </c>
      <c r="J61" s="80"/>
      <c r="K61" s="80">
        <f>K60</f>
        <v>10040348.84</v>
      </c>
      <c r="L61" s="80"/>
      <c r="M61" s="161">
        <f>SUM(M60)</f>
        <v>0</v>
      </c>
      <c r="N61" s="161"/>
      <c r="O61" s="80">
        <f>SUM(O60)</f>
        <v>10040348.84</v>
      </c>
      <c r="P61" s="80"/>
      <c r="Q61" s="80"/>
    </row>
    <row r="62" spans="1:17" x14ac:dyDescent="0.25">
      <c r="A62" s="48"/>
      <c r="B62" s="49"/>
      <c r="C62" s="49"/>
      <c r="D62" s="49"/>
      <c r="E62" s="49"/>
      <c r="F62" s="49"/>
      <c r="G62" s="49"/>
      <c r="H62" s="49"/>
      <c r="I62" s="49"/>
      <c r="J62" s="49"/>
      <c r="K62" s="49"/>
      <c r="L62" s="49"/>
      <c r="M62" s="49"/>
      <c r="N62" s="49"/>
      <c r="O62" s="49"/>
      <c r="P62" s="49"/>
      <c r="Q62" s="50"/>
    </row>
    <row r="63" spans="1:17" x14ac:dyDescent="0.25">
      <c r="A63" s="282" t="s">
        <v>135</v>
      </c>
      <c r="B63" s="282"/>
      <c r="C63" s="282"/>
      <c r="D63" s="282"/>
      <c r="E63" s="282"/>
      <c r="F63" s="282"/>
      <c r="G63" s="282"/>
      <c r="H63" s="282"/>
      <c r="I63" s="282"/>
      <c r="J63" s="282"/>
      <c r="K63" s="282"/>
      <c r="L63" s="282"/>
      <c r="M63" s="282"/>
      <c r="N63" s="282"/>
      <c r="O63" s="282"/>
      <c r="P63" s="282"/>
      <c r="Q63" s="282"/>
    </row>
    <row r="64" spans="1:17" s="2" customFormat="1" x14ac:dyDescent="0.25">
      <c r="A64" s="48"/>
      <c r="B64" s="49"/>
      <c r="C64" s="49"/>
      <c r="D64" s="49"/>
      <c r="E64" s="49"/>
      <c r="F64" s="49"/>
      <c r="G64" s="49"/>
      <c r="H64" s="49"/>
      <c r="I64" s="49"/>
      <c r="J64" s="49"/>
      <c r="K64" s="49"/>
      <c r="L64" s="49"/>
      <c r="M64" s="49"/>
      <c r="N64" s="49"/>
      <c r="O64" s="49"/>
      <c r="P64" s="49"/>
      <c r="Q64" s="50"/>
    </row>
    <row r="65" spans="1:17" s="2" customFormat="1" ht="18" customHeight="1" x14ac:dyDescent="0.25">
      <c r="A65" s="143" t="s">
        <v>10</v>
      </c>
      <c r="B65" s="143"/>
      <c r="C65" s="143"/>
      <c r="D65" s="143"/>
      <c r="E65" s="143"/>
      <c r="F65" s="143"/>
      <c r="G65" s="143"/>
      <c r="H65" s="143"/>
      <c r="I65" s="143"/>
      <c r="J65" s="143"/>
      <c r="K65" s="143"/>
      <c r="L65" s="143"/>
      <c r="M65" s="143"/>
      <c r="N65" s="143"/>
      <c r="O65" s="143"/>
      <c r="P65" s="143"/>
      <c r="Q65" s="143"/>
    </row>
    <row r="66" spans="1:17" s="2" customFormat="1" ht="17.25" customHeight="1" x14ac:dyDescent="0.25">
      <c r="A66" s="59" t="s">
        <v>233</v>
      </c>
      <c r="B66" s="59"/>
      <c r="C66" s="59"/>
      <c r="D66" s="59"/>
      <c r="E66" s="59"/>
      <c r="F66" s="59"/>
      <c r="G66" s="59"/>
      <c r="H66" s="59"/>
      <c r="I66" s="59"/>
      <c r="J66" s="59"/>
      <c r="K66" s="59"/>
      <c r="L66" s="59"/>
      <c r="M66" s="59"/>
      <c r="N66" s="59"/>
      <c r="O66" s="59"/>
      <c r="P66" s="59"/>
      <c r="Q66" s="59"/>
    </row>
    <row r="67" spans="1:17" s="2" customFormat="1" ht="15.75" customHeight="1" x14ac:dyDescent="0.25">
      <c r="A67" s="283"/>
      <c r="B67" s="284"/>
      <c r="C67" s="284"/>
      <c r="D67" s="284"/>
      <c r="E67" s="284"/>
      <c r="F67" s="284"/>
      <c r="G67" s="284"/>
      <c r="H67" s="284"/>
      <c r="I67" s="284"/>
      <c r="J67" s="284"/>
      <c r="K67" s="284"/>
      <c r="L67" s="284"/>
      <c r="M67" s="284"/>
      <c r="N67" s="284"/>
      <c r="O67" s="284"/>
      <c r="P67" s="284"/>
      <c r="Q67" s="285"/>
    </row>
    <row r="68" spans="1:17" s="2" customFormat="1" x14ac:dyDescent="0.25">
      <c r="A68" s="69" t="s">
        <v>191</v>
      </c>
      <c r="B68" s="69"/>
      <c r="C68" s="69"/>
      <c r="D68" s="69"/>
      <c r="E68" s="69"/>
      <c r="F68" s="69"/>
      <c r="G68" s="69"/>
      <c r="H68" s="69"/>
      <c r="I68" s="69"/>
      <c r="J68" s="69"/>
      <c r="K68" s="69"/>
      <c r="L68" s="69"/>
      <c r="M68" s="69"/>
      <c r="N68" s="69"/>
      <c r="O68" s="69"/>
      <c r="P68" s="69"/>
      <c r="Q68" s="69"/>
    </row>
    <row r="69" spans="1:17" s="2" customFormat="1" ht="48" customHeight="1" x14ac:dyDescent="0.25">
      <c r="A69" s="82" t="s">
        <v>285</v>
      </c>
      <c r="B69" s="82"/>
      <c r="C69" s="82"/>
      <c r="D69" s="82"/>
      <c r="E69" s="82"/>
      <c r="F69" s="82"/>
      <c r="G69" s="82"/>
      <c r="H69" s="82"/>
      <c r="I69" s="82"/>
      <c r="J69" s="82"/>
      <c r="K69" s="82"/>
      <c r="L69" s="82"/>
      <c r="M69" s="82"/>
      <c r="N69" s="82"/>
      <c r="O69" s="82"/>
      <c r="P69" s="82"/>
      <c r="Q69" s="82"/>
    </row>
    <row r="70" spans="1:17" s="2" customFormat="1" x14ac:dyDescent="0.25">
      <c r="A70" s="112"/>
      <c r="B70" s="113"/>
      <c r="C70" s="113"/>
      <c r="D70" s="113"/>
      <c r="E70" s="113"/>
      <c r="F70" s="113"/>
      <c r="G70" s="113"/>
      <c r="H70" s="113"/>
      <c r="I70" s="113"/>
      <c r="J70" s="113"/>
      <c r="K70" s="113"/>
      <c r="L70" s="113"/>
      <c r="M70" s="113"/>
      <c r="N70" s="113"/>
      <c r="O70" s="113"/>
      <c r="P70" s="113"/>
      <c r="Q70" s="114"/>
    </row>
    <row r="71" spans="1:17" s="2" customFormat="1" ht="15.75" customHeight="1" x14ac:dyDescent="0.25">
      <c r="A71" s="143" t="s">
        <v>11</v>
      </c>
      <c r="B71" s="143"/>
      <c r="C71" s="143"/>
      <c r="D71" s="143"/>
      <c r="E71" s="143"/>
      <c r="F71" s="143"/>
      <c r="G71" s="143"/>
      <c r="H71" s="143"/>
      <c r="I71" s="143"/>
      <c r="J71" s="143"/>
      <c r="K71" s="143"/>
      <c r="L71" s="143"/>
      <c r="M71" s="143"/>
      <c r="N71" s="143"/>
      <c r="O71" s="143"/>
      <c r="P71" s="143"/>
      <c r="Q71" s="143"/>
    </row>
    <row r="72" spans="1:17" s="2" customFormat="1" ht="15.75" customHeight="1" x14ac:dyDescent="0.25">
      <c r="A72" s="143" t="s">
        <v>192</v>
      </c>
      <c r="B72" s="143"/>
      <c r="C72" s="143"/>
      <c r="D72" s="143"/>
      <c r="E72" s="143"/>
      <c r="F72" s="143"/>
      <c r="G72" s="143"/>
      <c r="H72" s="143"/>
      <c r="I72" s="143"/>
      <c r="J72" s="143"/>
      <c r="K72" s="143"/>
      <c r="L72" s="143"/>
      <c r="M72" s="143"/>
      <c r="N72" s="143"/>
      <c r="O72" s="143"/>
      <c r="P72" s="143"/>
      <c r="Q72" s="143"/>
    </row>
    <row r="73" spans="1:17" s="2" customFormat="1" ht="15.75" customHeight="1" x14ac:dyDescent="0.25">
      <c r="A73" s="279"/>
      <c r="B73" s="280"/>
      <c r="C73" s="280"/>
      <c r="D73" s="280"/>
      <c r="E73" s="280"/>
      <c r="F73" s="280"/>
      <c r="G73" s="280"/>
      <c r="H73" s="280"/>
      <c r="I73" s="280"/>
      <c r="J73" s="280"/>
      <c r="K73" s="280"/>
      <c r="L73" s="286"/>
      <c r="M73" s="286"/>
      <c r="N73" s="286"/>
      <c r="O73" s="286"/>
      <c r="P73" s="286"/>
      <c r="Q73" s="287"/>
    </row>
    <row r="74" spans="1:17" s="2" customFormat="1" ht="15.75" customHeight="1" x14ac:dyDescent="0.25">
      <c r="A74" s="288" t="s">
        <v>108</v>
      </c>
      <c r="B74" s="288"/>
      <c r="C74" s="288"/>
      <c r="D74" s="288"/>
      <c r="E74" s="288"/>
      <c r="F74" s="288"/>
      <c r="G74" s="288"/>
      <c r="H74" s="288"/>
      <c r="I74" s="288"/>
      <c r="J74" s="288"/>
      <c r="K74" s="288"/>
      <c r="L74" s="77">
        <v>642631253.44000006</v>
      </c>
      <c r="M74" s="77"/>
      <c r="N74" s="77"/>
      <c r="O74" s="77"/>
      <c r="P74" s="77"/>
      <c r="Q74" s="77"/>
    </row>
    <row r="75" spans="1:17" s="2" customFormat="1" ht="15.75" customHeight="1" x14ac:dyDescent="0.25">
      <c r="A75" s="288" t="s">
        <v>193</v>
      </c>
      <c r="B75" s="288"/>
      <c r="C75" s="288"/>
      <c r="D75" s="288"/>
      <c r="E75" s="288"/>
      <c r="F75" s="288"/>
      <c r="G75" s="288"/>
      <c r="H75" s="288"/>
      <c r="I75" s="288"/>
      <c r="J75" s="288"/>
      <c r="K75" s="288"/>
      <c r="L75" s="77">
        <v>147653463.12</v>
      </c>
      <c r="M75" s="77"/>
      <c r="N75" s="77"/>
      <c r="O75" s="77"/>
      <c r="P75" s="77"/>
      <c r="Q75" s="77"/>
    </row>
    <row r="76" spans="1:17" s="2" customFormat="1" ht="15.75" customHeight="1" x14ac:dyDescent="0.25">
      <c r="A76" s="288" t="s">
        <v>61</v>
      </c>
      <c r="B76" s="288"/>
      <c r="C76" s="288"/>
      <c r="D76" s="288"/>
      <c r="E76" s="288"/>
      <c r="F76" s="288"/>
      <c r="G76" s="288"/>
      <c r="H76" s="288"/>
      <c r="I76" s="288"/>
      <c r="J76" s="288"/>
      <c r="K76" s="288"/>
      <c r="L76" s="77">
        <v>103410016.25</v>
      </c>
      <c r="M76" s="77"/>
      <c r="N76" s="77"/>
      <c r="O76" s="77"/>
      <c r="P76" s="77"/>
      <c r="Q76" s="77"/>
    </row>
    <row r="77" spans="1:17" s="2" customFormat="1" ht="15.75" hidden="1" customHeight="1" x14ac:dyDescent="0.25">
      <c r="A77" s="288" t="s">
        <v>109</v>
      </c>
      <c r="B77" s="288"/>
      <c r="C77" s="288"/>
      <c r="D77" s="288"/>
      <c r="E77" s="288"/>
      <c r="F77" s="288"/>
      <c r="G77" s="288"/>
      <c r="H77" s="288"/>
      <c r="I77" s="288"/>
      <c r="J77" s="288"/>
      <c r="K77" s="288"/>
      <c r="L77" s="81">
        <v>0</v>
      </c>
      <c r="M77" s="81"/>
      <c r="N77" s="81"/>
      <c r="O77" s="81"/>
      <c r="P77" s="81"/>
      <c r="Q77" s="81"/>
    </row>
    <row r="78" spans="1:17" s="2" customFormat="1" ht="15.75" customHeight="1" x14ac:dyDescent="0.25">
      <c r="A78" s="288" t="s">
        <v>194</v>
      </c>
      <c r="B78" s="288"/>
      <c r="C78" s="288"/>
      <c r="D78" s="288"/>
      <c r="E78" s="288"/>
      <c r="F78" s="288"/>
      <c r="G78" s="288"/>
      <c r="H78" s="288"/>
      <c r="I78" s="288"/>
      <c r="J78" s="288"/>
      <c r="K78" s="288"/>
      <c r="L78" s="81">
        <v>179092305.87</v>
      </c>
      <c r="M78" s="81"/>
      <c r="N78" s="81"/>
      <c r="O78" s="81"/>
      <c r="P78" s="81"/>
      <c r="Q78" s="81"/>
    </row>
    <row r="79" spans="1:17" s="2" customFormat="1" x14ac:dyDescent="0.25">
      <c r="A79" s="288" t="s">
        <v>110</v>
      </c>
      <c r="B79" s="288"/>
      <c r="C79" s="288"/>
      <c r="D79" s="288"/>
      <c r="E79" s="288"/>
      <c r="F79" s="288"/>
      <c r="G79" s="288"/>
      <c r="H79" s="288"/>
      <c r="I79" s="288"/>
      <c r="J79" s="288"/>
      <c r="K79" s="288"/>
      <c r="L79" s="81">
        <v>15090420</v>
      </c>
      <c r="M79" s="81"/>
      <c r="N79" s="81"/>
      <c r="O79" s="81"/>
      <c r="P79" s="81"/>
      <c r="Q79" s="81"/>
    </row>
    <row r="80" spans="1:17" s="2" customFormat="1" x14ac:dyDescent="0.25">
      <c r="A80" s="143" t="s">
        <v>9</v>
      </c>
      <c r="B80" s="143"/>
      <c r="C80" s="143"/>
      <c r="D80" s="143"/>
      <c r="E80" s="143"/>
      <c r="F80" s="143"/>
      <c r="G80" s="143"/>
      <c r="H80" s="143"/>
      <c r="I80" s="143"/>
      <c r="J80" s="143"/>
      <c r="K80" s="143"/>
      <c r="L80" s="228">
        <f>SUM(L74:Q79)</f>
        <v>1087877458.6800001</v>
      </c>
      <c r="M80" s="228"/>
      <c r="N80" s="228"/>
      <c r="O80" s="228"/>
      <c r="P80" s="228"/>
      <c r="Q80" s="228"/>
    </row>
    <row r="81" spans="1:17" s="2" customFormat="1" ht="15.75" customHeight="1" x14ac:dyDescent="0.25">
      <c r="A81" s="289"/>
      <c r="B81" s="208"/>
      <c r="C81" s="208"/>
      <c r="D81" s="208"/>
      <c r="E81" s="208"/>
      <c r="F81" s="208"/>
      <c r="G81" s="208"/>
      <c r="H81" s="208"/>
      <c r="I81" s="208"/>
      <c r="J81" s="208"/>
      <c r="K81" s="208"/>
      <c r="L81" s="206"/>
      <c r="M81" s="206"/>
      <c r="N81" s="206"/>
      <c r="O81" s="206"/>
      <c r="P81" s="206"/>
      <c r="Q81" s="207"/>
    </row>
    <row r="82" spans="1:17" s="2" customFormat="1" ht="12.75" customHeight="1" x14ac:dyDescent="0.25">
      <c r="A82" s="143" t="s">
        <v>195</v>
      </c>
      <c r="B82" s="143"/>
      <c r="C82" s="143"/>
      <c r="D82" s="143"/>
      <c r="E82" s="143"/>
      <c r="F82" s="143"/>
      <c r="G82" s="143"/>
      <c r="H82" s="143"/>
      <c r="I82" s="143"/>
      <c r="J82" s="143"/>
      <c r="K82" s="143"/>
      <c r="L82" s="143"/>
      <c r="M82" s="143"/>
      <c r="N82" s="143"/>
      <c r="O82" s="143"/>
      <c r="P82" s="143"/>
      <c r="Q82" s="143"/>
    </row>
    <row r="83" spans="1:17" s="2" customFormat="1" x14ac:dyDescent="0.25">
      <c r="A83" s="104"/>
      <c r="B83" s="105"/>
      <c r="C83" s="105"/>
      <c r="D83" s="105"/>
      <c r="E83" s="105"/>
      <c r="F83" s="105"/>
      <c r="G83" s="105"/>
      <c r="H83" s="105"/>
      <c r="I83" s="105"/>
      <c r="J83" s="105"/>
      <c r="K83" s="105"/>
      <c r="L83" s="105"/>
      <c r="M83" s="105"/>
      <c r="N83" s="105"/>
      <c r="O83" s="105"/>
      <c r="P83" s="105"/>
      <c r="Q83" s="106"/>
    </row>
    <row r="84" spans="1:17" s="2" customFormat="1" x14ac:dyDescent="0.25">
      <c r="A84" s="54" t="s">
        <v>155</v>
      </c>
      <c r="B84" s="54"/>
      <c r="C84" s="54"/>
      <c r="D84" s="54"/>
      <c r="E84" s="54"/>
      <c r="F84" s="54"/>
      <c r="G84" s="54"/>
      <c r="H84" s="54"/>
      <c r="I84" s="54"/>
      <c r="J84" s="54"/>
      <c r="K84" s="54"/>
      <c r="L84" s="290">
        <v>78037853.120000005</v>
      </c>
      <c r="M84" s="290"/>
      <c r="N84" s="290"/>
      <c r="O84" s="290"/>
      <c r="P84" s="290"/>
      <c r="Q84" s="290"/>
    </row>
    <row r="85" spans="1:17" s="2" customFormat="1" x14ac:dyDescent="0.25">
      <c r="A85" s="54" t="s">
        <v>156</v>
      </c>
      <c r="B85" s="54"/>
      <c r="C85" s="54"/>
      <c r="D85" s="54"/>
      <c r="E85" s="54"/>
      <c r="F85" s="54"/>
      <c r="G85" s="54"/>
      <c r="H85" s="54"/>
      <c r="I85" s="54"/>
      <c r="J85" s="54"/>
      <c r="K85" s="54"/>
      <c r="L85" s="290">
        <v>9504971.9600000009</v>
      </c>
      <c r="M85" s="290"/>
      <c r="N85" s="290"/>
      <c r="O85" s="290"/>
      <c r="P85" s="290"/>
      <c r="Q85" s="290"/>
    </row>
    <row r="86" spans="1:17" s="2" customFormat="1" x14ac:dyDescent="0.25">
      <c r="A86" s="54" t="s">
        <v>170</v>
      </c>
      <c r="B86" s="54"/>
      <c r="C86" s="54"/>
      <c r="D86" s="54"/>
      <c r="E86" s="54"/>
      <c r="F86" s="54"/>
      <c r="G86" s="54"/>
      <c r="H86" s="54"/>
      <c r="I86" s="54"/>
      <c r="J86" s="54"/>
      <c r="K86" s="54"/>
      <c r="L86" s="290">
        <v>2995577.81</v>
      </c>
      <c r="M86" s="290"/>
      <c r="N86" s="290"/>
      <c r="O86" s="290"/>
      <c r="P86" s="290"/>
      <c r="Q86" s="290"/>
    </row>
    <row r="87" spans="1:17" s="2" customFormat="1" x14ac:dyDescent="0.25">
      <c r="A87" s="54" t="s">
        <v>157</v>
      </c>
      <c r="B87" s="54"/>
      <c r="C87" s="54"/>
      <c r="D87" s="54"/>
      <c r="E87" s="54"/>
      <c r="F87" s="54"/>
      <c r="G87" s="54"/>
      <c r="H87" s="54"/>
      <c r="I87" s="54"/>
      <c r="J87" s="54"/>
      <c r="K87" s="54"/>
      <c r="L87" s="290">
        <v>327120049.47000003</v>
      </c>
      <c r="M87" s="290"/>
      <c r="N87" s="290"/>
      <c r="O87" s="290"/>
      <c r="P87" s="290"/>
      <c r="Q87" s="290"/>
    </row>
    <row r="88" spans="1:17" s="2" customFormat="1" x14ac:dyDescent="0.25">
      <c r="A88" s="54" t="s">
        <v>158</v>
      </c>
      <c r="B88" s="54"/>
      <c r="C88" s="54"/>
      <c r="D88" s="54"/>
      <c r="E88" s="54"/>
      <c r="F88" s="54"/>
      <c r="G88" s="54"/>
      <c r="H88" s="54"/>
      <c r="I88" s="54"/>
      <c r="J88" s="54"/>
      <c r="K88" s="54"/>
      <c r="L88" s="290">
        <v>316997.5</v>
      </c>
      <c r="M88" s="290"/>
      <c r="N88" s="290"/>
      <c r="O88" s="290"/>
      <c r="P88" s="290"/>
      <c r="Q88" s="290"/>
    </row>
    <row r="89" spans="1:17" s="2" customFormat="1" x14ac:dyDescent="0.25">
      <c r="A89" s="54" t="s">
        <v>153</v>
      </c>
      <c r="B89" s="54"/>
      <c r="C89" s="54"/>
      <c r="D89" s="54"/>
      <c r="E89" s="54"/>
      <c r="F89" s="54"/>
      <c r="G89" s="54"/>
      <c r="H89" s="54"/>
      <c r="I89" s="54"/>
      <c r="J89" s="54"/>
      <c r="K89" s="54"/>
      <c r="L89" s="290">
        <v>202303818.41</v>
      </c>
      <c r="M89" s="290"/>
      <c r="N89" s="290"/>
      <c r="O89" s="290"/>
      <c r="P89" s="290"/>
      <c r="Q89" s="290"/>
    </row>
    <row r="90" spans="1:17" x14ac:dyDescent="0.25">
      <c r="A90" s="54" t="s">
        <v>159</v>
      </c>
      <c r="B90" s="54"/>
      <c r="C90" s="54"/>
      <c r="D90" s="54"/>
      <c r="E90" s="54"/>
      <c r="F90" s="54"/>
      <c r="G90" s="54"/>
      <c r="H90" s="54"/>
      <c r="I90" s="54"/>
      <c r="J90" s="54"/>
      <c r="K90" s="54"/>
      <c r="L90" s="290">
        <v>794999.73</v>
      </c>
      <c r="M90" s="290"/>
      <c r="N90" s="290"/>
      <c r="O90" s="290"/>
      <c r="P90" s="290"/>
      <c r="Q90" s="290"/>
    </row>
    <row r="91" spans="1:17" x14ac:dyDescent="0.25">
      <c r="A91" s="69" t="s">
        <v>9</v>
      </c>
      <c r="B91" s="69"/>
      <c r="C91" s="69"/>
      <c r="D91" s="69"/>
      <c r="E91" s="69"/>
      <c r="F91" s="69"/>
      <c r="G91" s="69"/>
      <c r="H91" s="69"/>
      <c r="I91" s="69"/>
      <c r="J91" s="69"/>
      <c r="K91" s="69"/>
      <c r="L91" s="297">
        <f>SUM(L84:Q90)</f>
        <v>621074268</v>
      </c>
      <c r="M91" s="297"/>
      <c r="N91" s="297"/>
      <c r="O91" s="297"/>
      <c r="P91" s="297"/>
      <c r="Q91" s="297"/>
    </row>
    <row r="92" spans="1:17" x14ac:dyDescent="0.25">
      <c r="A92" s="104"/>
      <c r="B92" s="105"/>
      <c r="C92" s="105"/>
      <c r="D92" s="105"/>
      <c r="E92" s="105"/>
      <c r="F92" s="105"/>
      <c r="G92" s="105"/>
      <c r="H92" s="105"/>
      <c r="I92" s="105"/>
      <c r="J92" s="105"/>
      <c r="K92" s="105"/>
      <c r="L92" s="105"/>
      <c r="M92" s="105"/>
      <c r="N92" s="105"/>
      <c r="O92" s="105"/>
      <c r="P92" s="105"/>
      <c r="Q92" s="106"/>
    </row>
    <row r="93" spans="1:17" x14ac:dyDescent="0.25">
      <c r="A93" s="143" t="s">
        <v>196</v>
      </c>
      <c r="B93" s="143"/>
      <c r="C93" s="143"/>
      <c r="D93" s="143"/>
      <c r="E93" s="143"/>
      <c r="F93" s="143"/>
      <c r="G93" s="143"/>
      <c r="H93" s="143"/>
      <c r="I93" s="143"/>
      <c r="J93" s="143"/>
      <c r="K93" s="143"/>
      <c r="L93" s="143"/>
      <c r="M93" s="143"/>
      <c r="N93" s="143"/>
      <c r="O93" s="143"/>
      <c r="P93" s="143"/>
      <c r="Q93" s="143"/>
    </row>
    <row r="94" spans="1:17" x14ac:dyDescent="0.25">
      <c r="A94" s="54" t="s">
        <v>12</v>
      </c>
      <c r="B94" s="54"/>
      <c r="C94" s="54"/>
      <c r="D94" s="54"/>
      <c r="E94" s="54"/>
      <c r="F94" s="54"/>
      <c r="G94" s="54"/>
      <c r="H94" s="54"/>
      <c r="I94" s="54"/>
      <c r="J94" s="54"/>
      <c r="K94" s="54"/>
      <c r="L94" s="290">
        <v>320258.02</v>
      </c>
      <c r="M94" s="290"/>
      <c r="N94" s="290"/>
      <c r="O94" s="290"/>
      <c r="P94" s="290"/>
      <c r="Q94" s="290"/>
    </row>
    <row r="95" spans="1:17" ht="17.25" customHeight="1" x14ac:dyDescent="0.25">
      <c r="A95" s="54" t="s">
        <v>13</v>
      </c>
      <c r="B95" s="54"/>
      <c r="C95" s="54"/>
      <c r="D95" s="54"/>
      <c r="E95" s="54"/>
      <c r="F95" s="54"/>
      <c r="G95" s="54"/>
      <c r="H95" s="54"/>
      <c r="I95" s="54"/>
      <c r="J95" s="54"/>
      <c r="K95" s="54"/>
      <c r="L95" s="290">
        <v>4234626.7699999996</v>
      </c>
      <c r="M95" s="290"/>
      <c r="N95" s="290"/>
      <c r="O95" s="290"/>
      <c r="P95" s="290"/>
      <c r="Q95" s="290"/>
    </row>
    <row r="96" spans="1:17" x14ac:dyDescent="0.25">
      <c r="A96" s="143" t="s">
        <v>9</v>
      </c>
      <c r="B96" s="143"/>
      <c r="C96" s="143"/>
      <c r="D96" s="143"/>
      <c r="E96" s="143"/>
      <c r="F96" s="143"/>
      <c r="G96" s="143"/>
      <c r="H96" s="143"/>
      <c r="I96" s="143"/>
      <c r="J96" s="143"/>
      <c r="K96" s="143"/>
      <c r="L96" s="297">
        <f>SUM(L94:Q95)</f>
        <v>4554884.7899999991</v>
      </c>
      <c r="M96" s="297"/>
      <c r="N96" s="297"/>
      <c r="O96" s="297"/>
      <c r="P96" s="297"/>
      <c r="Q96" s="297"/>
    </row>
    <row r="97" spans="1:17" x14ac:dyDescent="0.25">
      <c r="A97" s="279"/>
      <c r="B97" s="280"/>
      <c r="C97" s="280"/>
      <c r="D97" s="280"/>
      <c r="E97" s="280"/>
      <c r="F97" s="280"/>
      <c r="G97" s="280"/>
      <c r="H97" s="280"/>
      <c r="I97" s="280"/>
      <c r="J97" s="280"/>
      <c r="K97" s="280"/>
      <c r="L97" s="280"/>
      <c r="M97" s="280"/>
      <c r="N97" s="280"/>
      <c r="O97" s="280"/>
      <c r="P97" s="280"/>
      <c r="Q97" s="291"/>
    </row>
    <row r="98" spans="1:17" ht="90" customHeight="1" x14ac:dyDescent="0.25">
      <c r="A98" s="82" t="s">
        <v>286</v>
      </c>
      <c r="B98" s="82"/>
      <c r="C98" s="82"/>
      <c r="D98" s="82"/>
      <c r="E98" s="82"/>
      <c r="F98" s="82"/>
      <c r="G98" s="82"/>
      <c r="H98" s="82"/>
      <c r="I98" s="82"/>
      <c r="J98" s="82"/>
      <c r="K98" s="82"/>
      <c r="L98" s="82"/>
      <c r="M98" s="82"/>
      <c r="N98" s="82"/>
      <c r="O98" s="82"/>
      <c r="P98" s="82"/>
      <c r="Q98" s="82"/>
    </row>
    <row r="99" spans="1:17" x14ac:dyDescent="0.25">
      <c r="A99" s="69" t="s">
        <v>14</v>
      </c>
      <c r="B99" s="69"/>
      <c r="C99" s="69"/>
      <c r="D99" s="69"/>
      <c r="E99" s="69"/>
      <c r="F99" s="69"/>
      <c r="G99" s="69"/>
      <c r="H99" s="69"/>
      <c r="I99" s="69"/>
      <c r="J99" s="69"/>
      <c r="K99" s="69"/>
      <c r="L99" s="69"/>
      <c r="M99" s="69"/>
      <c r="N99" s="69"/>
      <c r="O99" s="69"/>
      <c r="P99" s="69"/>
      <c r="Q99" s="69"/>
    </row>
    <row r="100" spans="1:17" x14ac:dyDescent="0.25">
      <c r="A100" s="104"/>
      <c r="B100" s="105"/>
      <c r="C100" s="105"/>
      <c r="D100" s="105"/>
      <c r="E100" s="105"/>
      <c r="F100" s="105"/>
      <c r="G100" s="105"/>
      <c r="H100" s="105"/>
      <c r="I100" s="105"/>
      <c r="J100" s="105"/>
      <c r="K100" s="105"/>
      <c r="L100" s="105"/>
      <c r="M100" s="105"/>
      <c r="N100" s="105"/>
      <c r="O100" s="105"/>
      <c r="P100" s="105"/>
      <c r="Q100" s="106"/>
    </row>
    <row r="101" spans="1:17" ht="34.5" customHeight="1" x14ac:dyDescent="0.25">
      <c r="A101" s="82" t="s">
        <v>197</v>
      </c>
      <c r="B101" s="82"/>
      <c r="C101" s="82"/>
      <c r="D101" s="82"/>
      <c r="E101" s="82"/>
      <c r="F101" s="82"/>
      <c r="G101" s="82"/>
      <c r="H101" s="82"/>
      <c r="I101" s="82"/>
      <c r="J101" s="82"/>
      <c r="K101" s="82"/>
      <c r="L101" s="82"/>
      <c r="M101" s="82"/>
      <c r="N101" s="82"/>
      <c r="O101" s="82"/>
      <c r="P101" s="82"/>
      <c r="Q101" s="82"/>
    </row>
    <row r="102" spans="1:17" ht="15.75" x14ac:dyDescent="0.25">
      <c r="A102" s="292" t="s">
        <v>128</v>
      </c>
      <c r="B102" s="293"/>
      <c r="C102" s="293"/>
      <c r="D102" s="293"/>
      <c r="E102" s="293"/>
      <c r="F102" s="293"/>
      <c r="G102" s="293"/>
      <c r="H102" s="293"/>
      <c r="I102" s="293"/>
      <c r="J102" s="293"/>
      <c r="K102" s="293"/>
      <c r="L102" s="293"/>
      <c r="M102" s="293"/>
      <c r="N102" s="293"/>
      <c r="O102" s="293"/>
      <c r="P102" s="293"/>
      <c r="Q102" s="293"/>
    </row>
    <row r="103" spans="1:17" ht="12" customHeight="1" x14ac:dyDescent="0.25">
      <c r="A103" s="294"/>
      <c r="B103" s="295"/>
      <c r="C103" s="295"/>
      <c r="D103" s="295"/>
      <c r="E103" s="295"/>
      <c r="F103" s="295"/>
      <c r="G103" s="295"/>
      <c r="H103" s="295"/>
      <c r="I103" s="295"/>
      <c r="J103" s="295"/>
      <c r="K103" s="295"/>
      <c r="L103" s="295"/>
      <c r="M103" s="295"/>
      <c r="N103" s="295"/>
      <c r="O103" s="295"/>
      <c r="P103" s="295"/>
      <c r="Q103" s="296"/>
    </row>
    <row r="104" spans="1:17" x14ac:dyDescent="0.25">
      <c r="A104" s="282" t="s">
        <v>112</v>
      </c>
      <c r="B104" s="282"/>
      <c r="C104" s="282"/>
      <c r="D104" s="282"/>
      <c r="E104" s="282"/>
      <c r="F104" s="282"/>
      <c r="G104" s="282"/>
      <c r="H104" s="282"/>
      <c r="I104" s="282"/>
      <c r="J104" s="282"/>
      <c r="K104" s="282"/>
      <c r="L104" s="282"/>
      <c r="M104" s="282"/>
      <c r="N104" s="282"/>
      <c r="O104" s="282"/>
      <c r="P104" s="282"/>
      <c r="Q104" s="282"/>
    </row>
    <row r="105" spans="1:17" ht="94.5" customHeight="1" x14ac:dyDescent="0.25">
      <c r="A105" s="82" t="s">
        <v>287</v>
      </c>
      <c r="B105" s="82"/>
      <c r="C105" s="82"/>
      <c r="D105" s="82"/>
      <c r="E105" s="82"/>
      <c r="F105" s="82"/>
      <c r="G105" s="82"/>
      <c r="H105" s="82"/>
      <c r="I105" s="82"/>
      <c r="J105" s="82"/>
      <c r="K105" s="82"/>
      <c r="L105" s="82"/>
      <c r="M105" s="82"/>
      <c r="N105" s="82"/>
      <c r="O105" s="82"/>
      <c r="P105" s="82"/>
      <c r="Q105" s="82"/>
    </row>
    <row r="106" spans="1:17" x14ac:dyDescent="0.25">
      <c r="A106" s="298"/>
      <c r="B106" s="299"/>
      <c r="C106" s="299"/>
      <c r="D106" s="299"/>
      <c r="E106" s="299"/>
      <c r="F106" s="299"/>
      <c r="G106" s="299"/>
      <c r="H106" s="299"/>
      <c r="I106" s="299"/>
      <c r="J106" s="299"/>
      <c r="K106" s="299"/>
      <c r="L106" s="299"/>
      <c r="M106" s="299"/>
      <c r="N106" s="299"/>
      <c r="O106" s="299"/>
      <c r="P106" s="299"/>
      <c r="Q106" s="300"/>
    </row>
    <row r="107" spans="1:17" ht="29.25" customHeight="1" x14ac:dyDescent="0.25">
      <c r="A107" s="225" t="s">
        <v>122</v>
      </c>
      <c r="B107" s="225"/>
      <c r="C107" s="225"/>
      <c r="D107" s="225"/>
      <c r="E107" s="225"/>
      <c r="F107" s="225"/>
      <c r="G107" s="225" t="s">
        <v>123</v>
      </c>
      <c r="H107" s="225"/>
      <c r="I107" s="225" t="s">
        <v>124</v>
      </c>
      <c r="J107" s="225"/>
      <c r="K107" s="225" t="s">
        <v>184</v>
      </c>
      <c r="L107" s="225"/>
      <c r="M107" s="226" t="s">
        <v>185</v>
      </c>
      <c r="N107" s="226"/>
      <c r="O107" s="225" t="s">
        <v>9</v>
      </c>
      <c r="P107" s="225"/>
      <c r="Q107" s="225"/>
    </row>
    <row r="108" spans="1:17" ht="15" customHeight="1" x14ac:dyDescent="0.25">
      <c r="A108" s="225"/>
      <c r="B108" s="225"/>
      <c r="C108" s="225"/>
      <c r="D108" s="225"/>
      <c r="E108" s="225"/>
      <c r="F108" s="225"/>
      <c r="G108" s="225"/>
      <c r="H108" s="225"/>
      <c r="I108" s="225"/>
      <c r="J108" s="225"/>
      <c r="K108" s="225"/>
      <c r="L108" s="225"/>
      <c r="M108" s="225"/>
      <c r="N108" s="225"/>
      <c r="O108" s="225"/>
      <c r="P108" s="225"/>
      <c r="Q108" s="225"/>
    </row>
    <row r="109" spans="1:17" x14ac:dyDescent="0.25">
      <c r="A109" s="164" t="s">
        <v>129</v>
      </c>
      <c r="B109" s="164"/>
      <c r="C109" s="164"/>
      <c r="D109" s="164"/>
      <c r="E109" s="164"/>
      <c r="F109" s="164"/>
      <c r="G109" s="160">
        <v>8345542.3600000003</v>
      </c>
      <c r="H109" s="160"/>
      <c r="I109" s="160">
        <v>0</v>
      </c>
      <c r="J109" s="160"/>
      <c r="K109" s="81">
        <v>23434.09</v>
      </c>
      <c r="L109" s="81"/>
      <c r="M109" s="81">
        <v>0</v>
      </c>
      <c r="N109" s="81"/>
      <c r="O109" s="80">
        <f t="shared" ref="O109:O118" si="0">SUM(G109:M109)</f>
        <v>8368976.4500000002</v>
      </c>
      <c r="P109" s="80"/>
      <c r="Q109" s="80"/>
    </row>
    <row r="110" spans="1:17" x14ac:dyDescent="0.25">
      <c r="A110" s="164" t="s">
        <v>130</v>
      </c>
      <c r="B110" s="164"/>
      <c r="C110" s="164"/>
      <c r="D110" s="164"/>
      <c r="E110" s="164"/>
      <c r="F110" s="164"/>
      <c r="G110" s="160">
        <v>15354000.890000001</v>
      </c>
      <c r="H110" s="160"/>
      <c r="I110" s="160">
        <v>24587.24</v>
      </c>
      <c r="J110" s="160"/>
      <c r="K110" s="81">
        <v>0</v>
      </c>
      <c r="L110" s="81"/>
      <c r="M110" s="81">
        <v>1165675.57</v>
      </c>
      <c r="N110" s="81"/>
      <c r="O110" s="80">
        <f t="shared" si="0"/>
        <v>16544263.700000001</v>
      </c>
      <c r="P110" s="80"/>
      <c r="Q110" s="80"/>
    </row>
    <row r="111" spans="1:17" s="6" customFormat="1" ht="28.5" hidden="1" customHeight="1" x14ac:dyDescent="0.25">
      <c r="A111" s="164" t="s">
        <v>182</v>
      </c>
      <c r="B111" s="164"/>
      <c r="C111" s="164"/>
      <c r="D111" s="164"/>
      <c r="E111" s="164"/>
      <c r="F111" s="164"/>
      <c r="G111" s="160">
        <v>0</v>
      </c>
      <c r="H111" s="160"/>
      <c r="I111" s="160">
        <v>0</v>
      </c>
      <c r="J111" s="160"/>
      <c r="K111" s="81">
        <v>0</v>
      </c>
      <c r="L111" s="81"/>
      <c r="M111" s="81">
        <v>0</v>
      </c>
      <c r="N111" s="81"/>
      <c r="O111" s="80">
        <f t="shared" si="0"/>
        <v>0</v>
      </c>
      <c r="P111" s="80"/>
      <c r="Q111" s="80"/>
    </row>
    <row r="112" spans="1:17" s="6" customFormat="1" x14ac:dyDescent="0.25">
      <c r="A112" s="164" t="s">
        <v>131</v>
      </c>
      <c r="B112" s="164"/>
      <c r="C112" s="164"/>
      <c r="D112" s="164"/>
      <c r="E112" s="164"/>
      <c r="F112" s="164"/>
      <c r="G112" s="163">
        <v>248689.32</v>
      </c>
      <c r="H112" s="163"/>
      <c r="I112" s="160">
        <v>173157.85</v>
      </c>
      <c r="J112" s="160"/>
      <c r="K112" s="81">
        <v>47000</v>
      </c>
      <c r="L112" s="81"/>
      <c r="M112" s="81">
        <v>3248</v>
      </c>
      <c r="N112" s="81"/>
      <c r="O112" s="80">
        <f t="shared" si="0"/>
        <v>472095.17000000004</v>
      </c>
      <c r="P112" s="80"/>
      <c r="Q112" s="80"/>
    </row>
    <row r="113" spans="1:17" s="6" customFormat="1" ht="31.5" customHeight="1" x14ac:dyDescent="0.25">
      <c r="A113" s="164" t="s">
        <v>152</v>
      </c>
      <c r="B113" s="164"/>
      <c r="C113" s="164"/>
      <c r="D113" s="164"/>
      <c r="E113" s="164"/>
      <c r="F113" s="164"/>
      <c r="G113" s="162">
        <v>0</v>
      </c>
      <c r="H113" s="162"/>
      <c r="I113" s="160">
        <v>0</v>
      </c>
      <c r="J113" s="160"/>
      <c r="K113" s="81">
        <v>0</v>
      </c>
      <c r="L113" s="81"/>
      <c r="M113" s="81">
        <v>16047.16</v>
      </c>
      <c r="N113" s="81"/>
      <c r="O113" s="80">
        <f t="shared" si="0"/>
        <v>16047.16</v>
      </c>
      <c r="P113" s="80"/>
      <c r="Q113" s="80"/>
    </row>
    <row r="114" spans="1:17" s="6" customFormat="1" ht="30" customHeight="1" x14ac:dyDescent="0.25">
      <c r="A114" s="164" t="s">
        <v>132</v>
      </c>
      <c r="B114" s="164"/>
      <c r="C114" s="164"/>
      <c r="D114" s="164"/>
      <c r="E114" s="164"/>
      <c r="F114" s="164"/>
      <c r="G114" s="163">
        <v>31856157.920000002</v>
      </c>
      <c r="H114" s="163"/>
      <c r="I114" s="160">
        <v>124021.05</v>
      </c>
      <c r="J114" s="160"/>
      <c r="K114" s="81">
        <v>193299.01</v>
      </c>
      <c r="L114" s="81"/>
      <c r="M114" s="81">
        <v>111591.44</v>
      </c>
      <c r="N114" s="81"/>
      <c r="O114" s="80">
        <f>SUM(G114:N114)</f>
        <v>32285069.420000006</v>
      </c>
      <c r="P114" s="80"/>
      <c r="Q114" s="80"/>
    </row>
    <row r="115" spans="1:17" s="6" customFormat="1" ht="30.75" customHeight="1" x14ac:dyDescent="0.25">
      <c r="A115" s="164" t="s">
        <v>133</v>
      </c>
      <c r="B115" s="164"/>
      <c r="C115" s="164"/>
      <c r="D115" s="164"/>
      <c r="E115" s="164"/>
      <c r="F115" s="164"/>
      <c r="G115" s="162">
        <v>4779832.12</v>
      </c>
      <c r="H115" s="162"/>
      <c r="I115" s="160">
        <v>11000.02</v>
      </c>
      <c r="J115" s="160"/>
      <c r="K115" s="81">
        <v>2084.92</v>
      </c>
      <c r="L115" s="81"/>
      <c r="M115" s="81">
        <v>8803.76</v>
      </c>
      <c r="N115" s="81"/>
      <c r="O115" s="80">
        <f t="shared" si="0"/>
        <v>4801720.8199999994</v>
      </c>
      <c r="P115" s="80"/>
      <c r="Q115" s="80"/>
    </row>
    <row r="116" spans="1:17" s="6" customFormat="1" x14ac:dyDescent="0.25">
      <c r="A116" s="164" t="s">
        <v>270</v>
      </c>
      <c r="B116" s="164"/>
      <c r="C116" s="164"/>
      <c r="D116" s="164"/>
      <c r="E116" s="164"/>
      <c r="F116" s="164"/>
      <c r="G116" s="163">
        <v>60994221.100000001</v>
      </c>
      <c r="H116" s="163"/>
      <c r="I116" s="160">
        <v>408148.02</v>
      </c>
      <c r="J116" s="160"/>
      <c r="K116" s="81">
        <v>6005258.1100000003</v>
      </c>
      <c r="L116" s="81"/>
      <c r="M116" s="81">
        <v>496857.88</v>
      </c>
      <c r="N116" s="81"/>
      <c r="O116" s="80">
        <f t="shared" si="0"/>
        <v>67904485.109999999</v>
      </c>
      <c r="P116" s="80"/>
      <c r="Q116" s="80"/>
    </row>
    <row r="117" spans="1:17" s="6" customFormat="1" x14ac:dyDescent="0.25">
      <c r="A117" s="164" t="s">
        <v>268</v>
      </c>
      <c r="B117" s="164"/>
      <c r="C117" s="164"/>
      <c r="D117" s="164"/>
      <c r="E117" s="164"/>
      <c r="F117" s="164"/>
      <c r="G117" s="163">
        <v>2281938.71</v>
      </c>
      <c r="H117" s="163"/>
      <c r="I117" s="163">
        <v>44602.879999999997</v>
      </c>
      <c r="J117" s="163"/>
      <c r="K117" s="81">
        <v>0</v>
      </c>
      <c r="L117" s="81"/>
      <c r="M117" s="81">
        <v>0</v>
      </c>
      <c r="N117" s="81"/>
      <c r="O117" s="80">
        <f>SUM(G117:M117)</f>
        <v>2326541.59</v>
      </c>
      <c r="P117" s="80"/>
      <c r="Q117" s="80"/>
    </row>
    <row r="118" spans="1:17" s="6" customFormat="1" ht="27.75" customHeight="1" x14ac:dyDescent="0.25">
      <c r="A118" s="164" t="s">
        <v>269</v>
      </c>
      <c r="B118" s="164"/>
      <c r="C118" s="164"/>
      <c r="D118" s="164"/>
      <c r="E118" s="164"/>
      <c r="F118" s="164"/>
      <c r="G118" s="162">
        <v>22761830.789999999</v>
      </c>
      <c r="H118" s="162"/>
      <c r="I118" s="160">
        <v>0</v>
      </c>
      <c r="J118" s="160"/>
      <c r="K118" s="81">
        <v>0</v>
      </c>
      <c r="L118" s="81"/>
      <c r="M118" s="81">
        <v>0</v>
      </c>
      <c r="N118" s="81"/>
      <c r="O118" s="80">
        <f t="shared" si="0"/>
        <v>22761830.789999999</v>
      </c>
      <c r="P118" s="80"/>
      <c r="Q118" s="80"/>
    </row>
    <row r="119" spans="1:17" ht="15" customHeight="1" x14ac:dyDescent="0.25">
      <c r="A119" s="164" t="s">
        <v>134</v>
      </c>
      <c r="B119" s="164"/>
      <c r="C119" s="164"/>
      <c r="D119" s="164"/>
      <c r="E119" s="164"/>
      <c r="F119" s="164"/>
      <c r="G119" s="161">
        <f>SUM(G109:H118)</f>
        <v>146622213.21000001</v>
      </c>
      <c r="H119" s="161"/>
      <c r="I119" s="161">
        <f>SUM(I109:J118)</f>
        <v>785517.06</v>
      </c>
      <c r="J119" s="161"/>
      <c r="K119" s="161">
        <f>SUM(K109:L118)</f>
        <v>6271076.1299999999</v>
      </c>
      <c r="L119" s="161"/>
      <c r="M119" s="161">
        <f>SUM(M109:N118)</f>
        <v>1802223.81</v>
      </c>
      <c r="N119" s="161"/>
      <c r="O119" s="80">
        <f>SUM(O109:Q118)</f>
        <v>155481030.21000001</v>
      </c>
      <c r="P119" s="80"/>
      <c r="Q119" s="80"/>
    </row>
    <row r="120" spans="1:17" x14ac:dyDescent="0.25">
      <c r="A120" s="153"/>
      <c r="B120" s="154"/>
      <c r="C120" s="154"/>
      <c r="D120" s="154"/>
      <c r="E120" s="154"/>
      <c r="F120" s="154"/>
      <c r="G120" s="154"/>
      <c r="H120" s="154"/>
      <c r="I120" s="154"/>
      <c r="J120" s="154"/>
      <c r="K120" s="154"/>
      <c r="L120" s="154"/>
      <c r="M120" s="154"/>
      <c r="N120" s="154"/>
      <c r="O120" s="154"/>
      <c r="P120" s="154"/>
      <c r="Q120" s="155"/>
    </row>
    <row r="121" spans="1:17" x14ac:dyDescent="0.25">
      <c r="A121" s="143" t="s">
        <v>136</v>
      </c>
      <c r="B121" s="143"/>
      <c r="C121" s="143"/>
      <c r="D121" s="143"/>
      <c r="E121" s="143"/>
      <c r="F121" s="143"/>
      <c r="G121" s="143"/>
      <c r="H121" s="143"/>
      <c r="I121" s="143"/>
      <c r="J121" s="143"/>
      <c r="K121" s="143"/>
      <c r="L121" s="143"/>
      <c r="M121" s="143"/>
      <c r="N121" s="143"/>
      <c r="O121" s="143"/>
      <c r="P121" s="143"/>
      <c r="Q121" s="143"/>
    </row>
    <row r="122" spans="1:17" ht="13.5" customHeight="1" x14ac:dyDescent="0.25">
      <c r="A122" s="79" t="s">
        <v>261</v>
      </c>
      <c r="B122" s="79"/>
      <c r="C122" s="79"/>
      <c r="D122" s="79"/>
      <c r="E122" s="79"/>
      <c r="F122" s="79"/>
      <c r="G122" s="79"/>
      <c r="H122" s="79"/>
      <c r="I122" s="79"/>
      <c r="J122" s="79"/>
      <c r="K122" s="79"/>
      <c r="L122" s="79"/>
      <c r="M122" s="79"/>
      <c r="N122" s="79"/>
      <c r="O122" s="79"/>
      <c r="P122" s="79"/>
      <c r="Q122" s="79"/>
    </row>
    <row r="123" spans="1:17" ht="16.5" customHeight="1" x14ac:dyDescent="0.25">
      <c r="A123" s="79"/>
      <c r="B123" s="79"/>
      <c r="C123" s="79"/>
      <c r="D123" s="79"/>
      <c r="E123" s="79"/>
      <c r="F123" s="79"/>
      <c r="G123" s="79"/>
      <c r="H123" s="79"/>
      <c r="I123" s="79"/>
      <c r="J123" s="79"/>
      <c r="K123" s="79"/>
      <c r="L123" s="79"/>
      <c r="M123" s="79"/>
      <c r="N123" s="79"/>
      <c r="O123" s="79"/>
      <c r="P123" s="79"/>
      <c r="Q123" s="79"/>
    </row>
    <row r="124" spans="1:17" x14ac:dyDescent="0.25">
      <c r="A124" s="165"/>
      <c r="B124" s="166"/>
      <c r="C124" s="166"/>
      <c r="D124" s="166"/>
      <c r="E124" s="166"/>
      <c r="F124" s="166"/>
      <c r="G124" s="166"/>
      <c r="H124" s="166"/>
      <c r="I124" s="166"/>
      <c r="J124" s="166"/>
      <c r="K124" s="166"/>
      <c r="L124" s="166"/>
      <c r="M124" s="166"/>
      <c r="N124" s="166"/>
      <c r="O124" s="166"/>
      <c r="P124" s="166"/>
      <c r="Q124" s="167"/>
    </row>
    <row r="125" spans="1:17" ht="19.5" customHeight="1" x14ac:dyDescent="0.25">
      <c r="A125" s="143" t="s">
        <v>136</v>
      </c>
      <c r="B125" s="143"/>
      <c r="C125" s="143"/>
      <c r="D125" s="143"/>
      <c r="E125" s="143"/>
      <c r="F125" s="143"/>
      <c r="G125" s="143"/>
      <c r="H125" s="143"/>
      <c r="I125" s="143"/>
      <c r="J125" s="143"/>
      <c r="K125" s="143"/>
      <c r="L125" s="143"/>
      <c r="M125" s="83">
        <v>77928862.909999996</v>
      </c>
      <c r="N125" s="83"/>
      <c r="O125" s="83"/>
      <c r="P125" s="83"/>
      <c r="Q125" s="83"/>
    </row>
    <row r="126" spans="1:17" ht="24" customHeight="1" x14ac:dyDescent="0.25">
      <c r="A126" s="143" t="s">
        <v>137</v>
      </c>
      <c r="B126" s="143"/>
      <c r="C126" s="143"/>
      <c r="D126" s="143"/>
      <c r="E126" s="143"/>
      <c r="F126" s="143"/>
      <c r="G126" s="143"/>
      <c r="H126" s="143"/>
      <c r="I126" s="143"/>
      <c r="J126" s="143"/>
      <c r="K126" s="143"/>
      <c r="L126" s="143"/>
      <c r="M126" s="83">
        <v>402785291.22000003</v>
      </c>
      <c r="N126" s="83"/>
      <c r="O126" s="83"/>
      <c r="P126" s="83"/>
      <c r="Q126" s="83"/>
    </row>
    <row r="127" spans="1:17" x14ac:dyDescent="0.25">
      <c r="A127" s="143" t="s">
        <v>235</v>
      </c>
      <c r="B127" s="143"/>
      <c r="C127" s="143"/>
      <c r="D127" s="143"/>
      <c r="E127" s="143"/>
      <c r="F127" s="143"/>
      <c r="G127" s="143"/>
      <c r="H127" s="143"/>
      <c r="I127" s="143"/>
      <c r="J127" s="143"/>
      <c r="K127" s="143"/>
      <c r="L127" s="143"/>
      <c r="M127" s="168">
        <f>SUM(M125:Q126)</f>
        <v>480714154.13</v>
      </c>
      <c r="N127" s="168"/>
      <c r="O127" s="168"/>
      <c r="P127" s="168"/>
      <c r="Q127" s="168"/>
    </row>
    <row r="128" spans="1:17" s="2" customFormat="1" x14ac:dyDescent="0.25">
      <c r="A128" s="66"/>
      <c r="B128" s="67"/>
      <c r="C128" s="67"/>
      <c r="D128" s="67"/>
      <c r="E128" s="67"/>
      <c r="F128" s="67"/>
      <c r="G128" s="67"/>
      <c r="H128" s="67"/>
      <c r="I128" s="67"/>
      <c r="J128" s="67"/>
      <c r="K128" s="67"/>
      <c r="L128" s="67"/>
      <c r="M128" s="67"/>
      <c r="N128" s="67"/>
      <c r="O128" s="67"/>
      <c r="P128" s="67"/>
      <c r="Q128" s="68"/>
    </row>
    <row r="129" spans="1:17" s="2" customFormat="1" ht="18.75" x14ac:dyDescent="0.25">
      <c r="A129" s="307" t="s">
        <v>15</v>
      </c>
      <c r="B129" s="307"/>
      <c r="C129" s="307"/>
      <c r="D129" s="307"/>
      <c r="E129" s="307"/>
      <c r="F129" s="307"/>
      <c r="G129" s="307"/>
      <c r="H129" s="307"/>
      <c r="I129" s="307"/>
      <c r="J129" s="307"/>
      <c r="K129" s="307"/>
      <c r="L129" s="307"/>
      <c r="M129" s="307"/>
      <c r="N129" s="307"/>
      <c r="O129" s="307"/>
      <c r="P129" s="307"/>
      <c r="Q129" s="307"/>
    </row>
    <row r="130" spans="1:17" s="2" customFormat="1" ht="18.75" x14ac:dyDescent="0.25">
      <c r="A130" s="63"/>
      <c r="B130" s="64"/>
      <c r="C130" s="64"/>
      <c r="D130" s="64"/>
      <c r="E130" s="64"/>
      <c r="F130" s="64"/>
      <c r="G130" s="64"/>
      <c r="H130" s="64"/>
      <c r="I130" s="64"/>
      <c r="J130" s="64"/>
      <c r="K130" s="64"/>
      <c r="L130" s="64"/>
      <c r="M130" s="64"/>
      <c r="N130" s="64"/>
      <c r="O130" s="64"/>
      <c r="P130" s="64"/>
      <c r="Q130" s="65"/>
    </row>
    <row r="131" spans="1:17" s="2" customFormat="1" x14ac:dyDescent="0.25">
      <c r="A131" s="69" t="s">
        <v>236</v>
      </c>
      <c r="B131" s="69"/>
      <c r="C131" s="69"/>
      <c r="D131" s="69"/>
      <c r="E131" s="69"/>
      <c r="F131" s="69"/>
      <c r="G131" s="69"/>
      <c r="H131" s="69"/>
      <c r="I131" s="69"/>
      <c r="J131" s="69"/>
      <c r="K131" s="69"/>
      <c r="L131" s="69"/>
      <c r="M131" s="69"/>
      <c r="N131" s="69"/>
      <c r="O131" s="69"/>
      <c r="P131" s="69"/>
      <c r="Q131" s="69"/>
    </row>
    <row r="132" spans="1:17" s="2" customFormat="1" ht="30" customHeight="1" x14ac:dyDescent="0.25">
      <c r="A132" s="82" t="s">
        <v>306</v>
      </c>
      <c r="B132" s="82"/>
      <c r="C132" s="82"/>
      <c r="D132" s="82"/>
      <c r="E132" s="82"/>
      <c r="F132" s="82"/>
      <c r="G132" s="82"/>
      <c r="H132" s="82"/>
      <c r="I132" s="82"/>
      <c r="J132" s="82"/>
      <c r="K132" s="82"/>
      <c r="L132" s="82"/>
      <c r="M132" s="82"/>
      <c r="N132" s="82"/>
      <c r="O132" s="82"/>
      <c r="P132" s="82"/>
      <c r="Q132" s="82"/>
    </row>
    <row r="133" spans="1:17" s="2" customFormat="1" ht="14.25" customHeight="1" x14ac:dyDescent="0.25">
      <c r="A133" s="104"/>
      <c r="B133" s="105"/>
      <c r="C133" s="105"/>
      <c r="D133" s="105"/>
      <c r="E133" s="105"/>
      <c r="F133" s="105"/>
      <c r="G133" s="105"/>
      <c r="H133" s="105"/>
      <c r="I133" s="105"/>
      <c r="J133" s="105"/>
      <c r="K133" s="105"/>
      <c r="L133" s="105"/>
      <c r="M133" s="105"/>
      <c r="N133" s="105"/>
      <c r="O133" s="105"/>
      <c r="P133" s="105"/>
      <c r="Q133" s="106"/>
    </row>
    <row r="134" spans="1:17" s="2" customFormat="1" ht="17.25" customHeight="1" x14ac:dyDescent="0.25">
      <c r="A134" s="69" t="s">
        <v>16</v>
      </c>
      <c r="B134" s="69"/>
      <c r="C134" s="69"/>
      <c r="D134" s="69"/>
      <c r="E134" s="69"/>
      <c r="F134" s="69"/>
      <c r="G134" s="69"/>
      <c r="H134" s="69"/>
      <c r="I134" s="69"/>
      <c r="J134" s="69"/>
      <c r="K134" s="297">
        <f>SUM(K135:M138)</f>
        <v>90425262.75</v>
      </c>
      <c r="L134" s="297"/>
      <c r="M134" s="297"/>
      <c r="N134" s="297"/>
      <c r="O134" s="297"/>
      <c r="P134" s="297"/>
      <c r="Q134" s="297"/>
    </row>
    <row r="135" spans="1:17" s="2" customFormat="1" hidden="1" x14ac:dyDescent="0.25">
      <c r="A135" s="54" t="s">
        <v>176</v>
      </c>
      <c r="B135" s="54"/>
      <c r="C135" s="54"/>
      <c r="D135" s="54"/>
      <c r="E135" s="54"/>
      <c r="F135" s="54"/>
      <c r="G135" s="54"/>
      <c r="H135" s="54"/>
      <c r="I135" s="54"/>
      <c r="J135" s="54"/>
      <c r="K135" s="56">
        <v>0</v>
      </c>
      <c r="L135" s="56"/>
      <c r="M135" s="56"/>
      <c r="N135" s="53"/>
      <c r="O135" s="53"/>
      <c r="P135" s="53"/>
      <c r="Q135" s="53"/>
    </row>
    <row r="136" spans="1:17" s="2" customFormat="1" x14ac:dyDescent="0.25">
      <c r="A136" s="54" t="s">
        <v>17</v>
      </c>
      <c r="B136" s="54"/>
      <c r="C136" s="54"/>
      <c r="D136" s="54"/>
      <c r="E136" s="54"/>
      <c r="F136" s="54"/>
      <c r="G136" s="54"/>
      <c r="H136" s="54"/>
      <c r="I136" s="54"/>
      <c r="J136" s="54"/>
      <c r="K136" s="56">
        <v>77179593.209999993</v>
      </c>
      <c r="L136" s="56"/>
      <c r="M136" s="56"/>
      <c r="N136" s="53"/>
      <c r="O136" s="53"/>
      <c r="P136" s="53"/>
      <c r="Q136" s="53"/>
    </row>
    <row r="137" spans="1:17" s="2" customFormat="1" x14ac:dyDescent="0.25">
      <c r="A137" s="54" t="s">
        <v>198</v>
      </c>
      <c r="B137" s="54"/>
      <c r="C137" s="54"/>
      <c r="D137" s="54"/>
      <c r="E137" s="54"/>
      <c r="F137" s="54"/>
      <c r="G137" s="54"/>
      <c r="H137" s="54"/>
      <c r="I137" s="54"/>
      <c r="J137" s="54"/>
      <c r="K137" s="56">
        <v>7902565.8600000003</v>
      </c>
      <c r="L137" s="56"/>
      <c r="M137" s="56"/>
      <c r="N137" s="53"/>
      <c r="O137" s="53"/>
      <c r="P137" s="53"/>
      <c r="Q137" s="53"/>
    </row>
    <row r="138" spans="1:17" s="2" customFormat="1" x14ac:dyDescent="0.25">
      <c r="A138" s="54" t="s">
        <v>143</v>
      </c>
      <c r="B138" s="54"/>
      <c r="C138" s="54"/>
      <c r="D138" s="54"/>
      <c r="E138" s="54"/>
      <c r="F138" s="54"/>
      <c r="G138" s="54"/>
      <c r="H138" s="54"/>
      <c r="I138" s="54"/>
      <c r="J138" s="54"/>
      <c r="K138" s="56">
        <v>5343103.68</v>
      </c>
      <c r="L138" s="56"/>
      <c r="M138" s="56"/>
      <c r="N138" s="53"/>
      <c r="O138" s="53"/>
      <c r="P138" s="53"/>
      <c r="Q138" s="53"/>
    </row>
    <row r="139" spans="1:17" s="2" customFormat="1" x14ac:dyDescent="0.25">
      <c r="A139" s="143" t="s">
        <v>19</v>
      </c>
      <c r="B139" s="143"/>
      <c r="C139" s="143"/>
      <c r="D139" s="143"/>
      <c r="E139" s="143"/>
      <c r="F139" s="143"/>
      <c r="G139" s="143"/>
      <c r="H139" s="143"/>
      <c r="I139" s="143"/>
      <c r="J139" s="143"/>
      <c r="K139" s="70">
        <f>SUM(K141:M143)</f>
        <v>14293580.800000001</v>
      </c>
      <c r="L139" s="70"/>
      <c r="M139" s="70"/>
      <c r="N139" s="70"/>
      <c r="O139" s="70"/>
      <c r="P139" s="70"/>
      <c r="Q139" s="70"/>
    </row>
    <row r="140" spans="1:17" s="2" customFormat="1" ht="30" hidden="1" customHeight="1" x14ac:dyDescent="0.25">
      <c r="A140" s="54" t="s">
        <v>144</v>
      </c>
      <c r="B140" s="54"/>
      <c r="C140" s="54"/>
      <c r="D140" s="54"/>
      <c r="E140" s="54"/>
      <c r="F140" s="54"/>
      <c r="G140" s="54"/>
      <c r="H140" s="54"/>
      <c r="I140" s="54"/>
      <c r="J140" s="54"/>
      <c r="K140" s="56">
        <v>26500526.82</v>
      </c>
      <c r="L140" s="56"/>
      <c r="M140" s="56"/>
      <c r="N140" s="53"/>
      <c r="O140" s="53"/>
      <c r="P140" s="53"/>
      <c r="Q140" s="53"/>
    </row>
    <row r="141" spans="1:17" s="2" customFormat="1" x14ac:dyDescent="0.25">
      <c r="A141" s="59" t="s">
        <v>144</v>
      </c>
      <c r="B141" s="59"/>
      <c r="C141" s="59"/>
      <c r="D141" s="59"/>
      <c r="E141" s="59"/>
      <c r="F141" s="59"/>
      <c r="G141" s="59"/>
      <c r="H141" s="59"/>
      <c r="I141" s="59"/>
      <c r="J141" s="59"/>
      <c r="K141" s="77">
        <v>2045303.93</v>
      </c>
      <c r="L141" s="77"/>
      <c r="M141" s="77"/>
      <c r="N141" s="53"/>
      <c r="O141" s="53"/>
      <c r="P141" s="53"/>
      <c r="Q141" s="53"/>
    </row>
    <row r="142" spans="1:17" s="2" customFormat="1" ht="15" customHeight="1" x14ac:dyDescent="0.25">
      <c r="A142" s="54" t="s">
        <v>145</v>
      </c>
      <c r="B142" s="54"/>
      <c r="C142" s="54"/>
      <c r="D142" s="54"/>
      <c r="E142" s="54"/>
      <c r="F142" s="54"/>
      <c r="G142" s="54"/>
      <c r="H142" s="54"/>
      <c r="I142" s="54"/>
      <c r="J142" s="54"/>
      <c r="K142" s="56">
        <v>900433.07</v>
      </c>
      <c r="L142" s="56"/>
      <c r="M142" s="56"/>
      <c r="N142" s="53"/>
      <c r="O142" s="53"/>
      <c r="P142" s="53"/>
      <c r="Q142" s="53"/>
    </row>
    <row r="143" spans="1:17" s="2" customFormat="1" x14ac:dyDescent="0.25">
      <c r="A143" s="59" t="s">
        <v>20</v>
      </c>
      <c r="B143" s="59"/>
      <c r="C143" s="59"/>
      <c r="D143" s="59"/>
      <c r="E143" s="59"/>
      <c r="F143" s="59"/>
      <c r="G143" s="59"/>
      <c r="H143" s="59"/>
      <c r="I143" s="59"/>
      <c r="J143" s="59"/>
      <c r="K143" s="56">
        <v>11347843.800000001</v>
      </c>
      <c r="L143" s="56"/>
      <c r="M143" s="56"/>
      <c r="N143" s="53"/>
      <c r="O143" s="53"/>
      <c r="P143" s="53"/>
      <c r="Q143" s="53"/>
    </row>
    <row r="144" spans="1:17" s="2" customFormat="1" x14ac:dyDescent="0.25">
      <c r="A144" s="69" t="s">
        <v>21</v>
      </c>
      <c r="B144" s="69"/>
      <c r="C144" s="69"/>
      <c r="D144" s="69"/>
      <c r="E144" s="69"/>
      <c r="F144" s="69"/>
      <c r="G144" s="69"/>
      <c r="H144" s="69"/>
      <c r="I144" s="69"/>
      <c r="J144" s="69"/>
      <c r="K144" s="70">
        <f>SUM(K145)</f>
        <v>127669.85</v>
      </c>
      <c r="L144" s="70"/>
      <c r="M144" s="70"/>
      <c r="N144" s="70"/>
      <c r="O144" s="70"/>
      <c r="P144" s="70"/>
      <c r="Q144" s="70"/>
    </row>
    <row r="145" spans="1:17" s="2" customFormat="1" x14ac:dyDescent="0.25">
      <c r="A145" s="54" t="s">
        <v>100</v>
      </c>
      <c r="B145" s="54"/>
      <c r="C145" s="54"/>
      <c r="D145" s="54"/>
      <c r="E145" s="54"/>
      <c r="F145" s="54"/>
      <c r="G145" s="54"/>
      <c r="H145" s="54"/>
      <c r="I145" s="54"/>
      <c r="J145" s="54"/>
      <c r="K145" s="56">
        <v>127669.85</v>
      </c>
      <c r="L145" s="56"/>
      <c r="M145" s="56"/>
      <c r="N145" s="53"/>
      <c r="O145" s="53"/>
      <c r="P145" s="53"/>
      <c r="Q145" s="53"/>
    </row>
    <row r="146" spans="1:17" s="2" customFormat="1" x14ac:dyDescent="0.25">
      <c r="A146" s="69" t="s">
        <v>22</v>
      </c>
      <c r="B146" s="69"/>
      <c r="C146" s="69"/>
      <c r="D146" s="69"/>
      <c r="E146" s="69"/>
      <c r="F146" s="69"/>
      <c r="G146" s="69"/>
      <c r="H146" s="69"/>
      <c r="I146" s="69"/>
      <c r="J146" s="69"/>
      <c r="K146" s="128">
        <f>SUM(K147:M151)</f>
        <v>253482.7</v>
      </c>
      <c r="L146" s="128"/>
      <c r="M146" s="128"/>
      <c r="N146" s="128"/>
      <c r="O146" s="128"/>
      <c r="P146" s="128"/>
      <c r="Q146" s="128"/>
    </row>
    <row r="147" spans="1:17" s="2" customFormat="1" x14ac:dyDescent="0.25">
      <c r="A147" s="54" t="s">
        <v>18</v>
      </c>
      <c r="B147" s="54"/>
      <c r="C147" s="54"/>
      <c r="D147" s="54"/>
      <c r="E147" s="54"/>
      <c r="F147" s="54"/>
      <c r="G147" s="54"/>
      <c r="H147" s="54"/>
      <c r="I147" s="54"/>
      <c r="J147" s="54"/>
      <c r="K147" s="55">
        <v>208845.14</v>
      </c>
      <c r="L147" s="55"/>
      <c r="M147" s="55"/>
      <c r="N147" s="84"/>
      <c r="O147" s="84"/>
      <c r="P147" s="84"/>
      <c r="Q147" s="84"/>
    </row>
    <row r="148" spans="1:17" s="2" customFormat="1" hidden="1" x14ac:dyDescent="0.25">
      <c r="A148" s="54" t="s">
        <v>162</v>
      </c>
      <c r="B148" s="54"/>
      <c r="C148" s="54"/>
      <c r="D148" s="54"/>
      <c r="E148" s="54"/>
      <c r="F148" s="54"/>
      <c r="G148" s="54"/>
      <c r="H148" s="54"/>
      <c r="I148" s="54"/>
      <c r="J148" s="54"/>
      <c r="K148" s="55">
        <v>0</v>
      </c>
      <c r="L148" s="55"/>
      <c r="M148" s="55"/>
      <c r="N148" s="84"/>
      <c r="O148" s="84"/>
      <c r="P148" s="84"/>
      <c r="Q148" s="84"/>
    </row>
    <row r="149" spans="1:17" s="2" customFormat="1" ht="15" hidden="1" customHeight="1" x14ac:dyDescent="0.25">
      <c r="A149" s="54" t="s">
        <v>253</v>
      </c>
      <c r="B149" s="54"/>
      <c r="C149" s="54"/>
      <c r="D149" s="54"/>
      <c r="E149" s="54"/>
      <c r="F149" s="54"/>
      <c r="G149" s="54"/>
      <c r="H149" s="54"/>
      <c r="I149" s="54"/>
      <c r="J149" s="54"/>
      <c r="K149" s="129">
        <v>0</v>
      </c>
      <c r="L149" s="129"/>
      <c r="M149" s="129"/>
      <c r="N149" s="159"/>
      <c r="O149" s="159"/>
      <c r="P149" s="159"/>
      <c r="Q149" s="159"/>
    </row>
    <row r="150" spans="1:17" s="2" customFormat="1" x14ac:dyDescent="0.25">
      <c r="A150" s="54" t="s">
        <v>23</v>
      </c>
      <c r="B150" s="54"/>
      <c r="C150" s="54"/>
      <c r="D150" s="54"/>
      <c r="E150" s="54"/>
      <c r="F150" s="54"/>
      <c r="G150" s="54"/>
      <c r="H150" s="54"/>
      <c r="I150" s="54"/>
      <c r="J150" s="54"/>
      <c r="K150" s="56">
        <v>26619.99</v>
      </c>
      <c r="L150" s="56"/>
      <c r="M150" s="56"/>
      <c r="N150" s="53"/>
      <c r="O150" s="53"/>
      <c r="P150" s="53"/>
      <c r="Q150" s="53"/>
    </row>
    <row r="151" spans="1:17" s="2" customFormat="1" x14ac:dyDescent="0.25">
      <c r="A151" s="54" t="s">
        <v>24</v>
      </c>
      <c r="B151" s="54"/>
      <c r="C151" s="54"/>
      <c r="D151" s="54"/>
      <c r="E151" s="54"/>
      <c r="F151" s="54"/>
      <c r="G151" s="54"/>
      <c r="H151" s="54"/>
      <c r="I151" s="54"/>
      <c r="J151" s="54"/>
      <c r="K151" s="56">
        <v>18017.57</v>
      </c>
      <c r="L151" s="56"/>
      <c r="M151" s="56"/>
      <c r="N151" s="53"/>
      <c r="O151" s="53"/>
      <c r="P151" s="53"/>
      <c r="Q151" s="53"/>
    </row>
    <row r="152" spans="1:17" s="2" customFormat="1" x14ac:dyDescent="0.25">
      <c r="A152" s="69" t="s">
        <v>200</v>
      </c>
      <c r="B152" s="69"/>
      <c r="C152" s="69"/>
      <c r="D152" s="69"/>
      <c r="E152" s="69"/>
      <c r="F152" s="69"/>
      <c r="G152" s="69"/>
      <c r="H152" s="69"/>
      <c r="I152" s="69"/>
      <c r="J152" s="69"/>
      <c r="K152" s="70">
        <f>K134+K139+K144+K146</f>
        <v>105099996.09999999</v>
      </c>
      <c r="L152" s="70"/>
      <c r="M152" s="70"/>
      <c r="N152" s="70"/>
      <c r="O152" s="70"/>
      <c r="P152" s="70"/>
      <c r="Q152" s="70"/>
    </row>
    <row r="153" spans="1:17" s="2" customFormat="1" x14ac:dyDescent="0.25">
      <c r="A153" s="75"/>
      <c r="B153" s="75"/>
      <c r="C153" s="75"/>
      <c r="D153" s="75"/>
      <c r="E153" s="75"/>
      <c r="F153" s="75"/>
      <c r="G153" s="75"/>
      <c r="H153" s="75"/>
      <c r="I153" s="75"/>
      <c r="J153" s="75"/>
      <c r="K153" s="75"/>
      <c r="L153" s="75"/>
      <c r="M153" s="75"/>
      <c r="N153" s="75"/>
      <c r="O153" s="75"/>
      <c r="P153" s="75"/>
      <c r="Q153" s="75"/>
    </row>
    <row r="154" spans="1:17" s="2" customFormat="1" ht="33.75" customHeight="1" x14ac:dyDescent="0.25">
      <c r="A154" s="71" t="s">
        <v>199</v>
      </c>
      <c r="B154" s="72"/>
      <c r="C154" s="72"/>
      <c r="D154" s="72"/>
      <c r="E154" s="72"/>
      <c r="F154" s="72"/>
      <c r="G154" s="72"/>
      <c r="H154" s="72"/>
      <c r="I154" s="72"/>
      <c r="J154" s="72"/>
      <c r="K154" s="72"/>
      <c r="L154" s="72"/>
      <c r="M154" s="72"/>
      <c r="N154" s="72"/>
      <c r="O154" s="72"/>
      <c r="P154" s="72"/>
      <c r="Q154" s="73"/>
    </row>
    <row r="155" spans="1:17" s="2" customFormat="1" ht="45" customHeight="1" x14ac:dyDescent="0.25">
      <c r="A155" s="303" t="s">
        <v>267</v>
      </c>
      <c r="B155" s="304"/>
      <c r="C155" s="304"/>
      <c r="D155" s="304"/>
      <c r="E155" s="304"/>
      <c r="F155" s="304"/>
      <c r="G155" s="304"/>
      <c r="H155" s="304"/>
      <c r="I155" s="304"/>
      <c r="J155" s="304"/>
      <c r="K155" s="304"/>
      <c r="L155" s="304"/>
      <c r="M155" s="304"/>
      <c r="N155" s="304"/>
      <c r="O155" s="304"/>
      <c r="P155" s="304"/>
      <c r="Q155" s="305"/>
    </row>
    <row r="156" spans="1:17" s="2" customFormat="1" x14ac:dyDescent="0.25">
      <c r="A156" s="74"/>
      <c r="B156" s="75"/>
      <c r="C156" s="75"/>
      <c r="D156" s="75"/>
      <c r="E156" s="75"/>
      <c r="F156" s="75"/>
      <c r="G156" s="75"/>
      <c r="H156" s="75"/>
      <c r="I156" s="75"/>
      <c r="J156" s="75"/>
      <c r="K156" s="75"/>
      <c r="L156" s="75"/>
      <c r="M156" s="75"/>
      <c r="N156" s="75"/>
      <c r="O156" s="75"/>
      <c r="P156" s="75"/>
      <c r="Q156" s="76"/>
    </row>
    <row r="157" spans="1:17" s="2" customFormat="1" x14ac:dyDescent="0.25">
      <c r="A157" s="151" t="s">
        <v>25</v>
      </c>
      <c r="B157" s="152"/>
      <c r="C157" s="152"/>
      <c r="D157" s="152"/>
      <c r="E157" s="152"/>
      <c r="F157" s="152"/>
      <c r="G157" s="152"/>
      <c r="H157" s="152"/>
      <c r="I157" s="152"/>
      <c r="J157" s="158"/>
      <c r="K157" s="156">
        <f>SUM(K158:M169)</f>
        <v>149299324.65000004</v>
      </c>
      <c r="L157" s="157"/>
      <c r="M157" s="157"/>
      <c r="N157" s="157"/>
      <c r="O157" s="157"/>
      <c r="P157" s="157"/>
      <c r="Q157" s="150"/>
    </row>
    <row r="158" spans="1:17" s="2" customFormat="1" x14ac:dyDescent="0.25">
      <c r="A158" s="54" t="s">
        <v>26</v>
      </c>
      <c r="B158" s="54"/>
      <c r="C158" s="54"/>
      <c r="D158" s="54"/>
      <c r="E158" s="54"/>
      <c r="F158" s="54"/>
      <c r="G158" s="54"/>
      <c r="H158" s="54"/>
      <c r="I158" s="54"/>
      <c r="J158" s="54"/>
      <c r="K158" s="56">
        <v>123284375</v>
      </c>
      <c r="L158" s="56"/>
      <c r="M158" s="56"/>
      <c r="N158" s="53"/>
      <c r="O158" s="53"/>
      <c r="P158" s="53"/>
      <c r="Q158" s="53"/>
    </row>
    <row r="159" spans="1:17" s="2" customFormat="1" x14ac:dyDescent="0.25">
      <c r="A159" s="54" t="s">
        <v>273</v>
      </c>
      <c r="B159" s="54"/>
      <c r="C159" s="54"/>
      <c r="D159" s="54"/>
      <c r="E159" s="54"/>
      <c r="F159" s="54"/>
      <c r="G159" s="54"/>
      <c r="H159" s="54"/>
      <c r="I159" s="54"/>
      <c r="J159" s="54"/>
      <c r="K159" s="56">
        <f>2177009</f>
        <v>2177009</v>
      </c>
      <c r="L159" s="56"/>
      <c r="M159" s="56"/>
      <c r="N159" s="53"/>
      <c r="O159" s="53"/>
      <c r="P159" s="53"/>
      <c r="Q159" s="53"/>
    </row>
    <row r="160" spans="1:17" s="2" customFormat="1" x14ac:dyDescent="0.25">
      <c r="A160" s="54" t="s">
        <v>274</v>
      </c>
      <c r="B160" s="54"/>
      <c r="C160" s="54"/>
      <c r="D160" s="54"/>
      <c r="E160" s="54"/>
      <c r="F160" s="54"/>
      <c r="G160" s="54"/>
      <c r="H160" s="54"/>
      <c r="I160" s="54"/>
      <c r="J160" s="54"/>
      <c r="K160" s="56">
        <v>819781</v>
      </c>
      <c r="L160" s="56"/>
      <c r="M160" s="56"/>
      <c r="N160" s="53"/>
      <c r="O160" s="53"/>
      <c r="P160" s="53"/>
      <c r="Q160" s="53"/>
    </row>
    <row r="161" spans="1:17" s="2" customFormat="1" ht="30" customHeight="1" x14ac:dyDescent="0.25">
      <c r="A161" s="82" t="s">
        <v>266</v>
      </c>
      <c r="B161" s="82"/>
      <c r="C161" s="82"/>
      <c r="D161" s="82"/>
      <c r="E161" s="82"/>
      <c r="F161" s="82"/>
      <c r="G161" s="82"/>
      <c r="H161" s="82"/>
      <c r="I161" s="82"/>
      <c r="J161" s="82"/>
      <c r="K161" s="60">
        <v>84.25</v>
      </c>
      <c r="L161" s="60"/>
      <c r="M161" s="60"/>
      <c r="N161" s="61"/>
      <c r="O161" s="61"/>
      <c r="P161" s="61"/>
      <c r="Q161" s="61"/>
    </row>
    <row r="162" spans="1:17" s="2" customFormat="1" x14ac:dyDescent="0.25">
      <c r="A162" s="54" t="s">
        <v>262</v>
      </c>
      <c r="B162" s="54"/>
      <c r="C162" s="54"/>
      <c r="D162" s="54"/>
      <c r="E162" s="54"/>
      <c r="F162" s="54"/>
      <c r="G162" s="54"/>
      <c r="H162" s="54"/>
      <c r="I162" s="54"/>
      <c r="J162" s="54"/>
      <c r="K162" s="56">
        <v>9211369</v>
      </c>
      <c r="L162" s="56"/>
      <c r="M162" s="56"/>
      <c r="N162" s="53"/>
      <c r="O162" s="53"/>
      <c r="P162" s="53"/>
      <c r="Q162" s="53"/>
    </row>
    <row r="163" spans="1:17" s="2" customFormat="1" x14ac:dyDescent="0.25">
      <c r="A163" s="59" t="s">
        <v>264</v>
      </c>
      <c r="B163" s="59"/>
      <c r="C163" s="59"/>
      <c r="D163" s="59"/>
      <c r="E163" s="59"/>
      <c r="F163" s="59"/>
      <c r="G163" s="59"/>
      <c r="H163" s="59"/>
      <c r="I163" s="59"/>
      <c r="J163" s="59"/>
      <c r="K163" s="60">
        <v>312.33</v>
      </c>
      <c r="L163" s="60"/>
      <c r="M163" s="60"/>
      <c r="N163" s="61"/>
      <c r="O163" s="61"/>
      <c r="P163" s="61"/>
      <c r="Q163" s="61"/>
    </row>
    <row r="164" spans="1:17" s="2" customFormat="1" x14ac:dyDescent="0.25">
      <c r="A164" s="54" t="s">
        <v>263</v>
      </c>
      <c r="B164" s="54"/>
      <c r="C164" s="54"/>
      <c r="D164" s="54"/>
      <c r="E164" s="54"/>
      <c r="F164" s="54"/>
      <c r="G164" s="54"/>
      <c r="H164" s="54"/>
      <c r="I164" s="54"/>
      <c r="J164" s="54"/>
      <c r="K164" s="56">
        <v>10532244</v>
      </c>
      <c r="L164" s="56"/>
      <c r="M164" s="56"/>
      <c r="N164" s="53"/>
      <c r="O164" s="53"/>
      <c r="P164" s="53"/>
      <c r="Q164" s="53"/>
    </row>
    <row r="165" spans="1:17" s="2" customFormat="1" x14ac:dyDescent="0.25">
      <c r="A165" s="54" t="s">
        <v>265</v>
      </c>
      <c r="B165" s="54"/>
      <c r="C165" s="54"/>
      <c r="D165" s="54"/>
      <c r="E165" s="54"/>
      <c r="F165" s="54"/>
      <c r="G165" s="54"/>
      <c r="H165" s="54"/>
      <c r="I165" s="54"/>
      <c r="J165" s="54"/>
      <c r="K165" s="62">
        <v>4441.71</v>
      </c>
      <c r="L165" s="62"/>
      <c r="M165" s="62"/>
      <c r="N165" s="53"/>
      <c r="O165" s="53"/>
      <c r="P165" s="53"/>
      <c r="Q165" s="53"/>
    </row>
    <row r="166" spans="1:17" s="2" customFormat="1" x14ac:dyDescent="0.25">
      <c r="A166" s="54" t="s">
        <v>271</v>
      </c>
      <c r="B166" s="54"/>
      <c r="C166" s="54"/>
      <c r="D166" s="54"/>
      <c r="E166" s="54"/>
      <c r="F166" s="54"/>
      <c r="G166" s="54"/>
      <c r="H166" s="54"/>
      <c r="I166" s="54"/>
      <c r="J166" s="54"/>
      <c r="K166" s="56">
        <v>3269579</v>
      </c>
      <c r="L166" s="56"/>
      <c r="M166" s="56"/>
      <c r="N166" s="58"/>
      <c r="O166" s="58"/>
      <c r="P166" s="58"/>
      <c r="Q166" s="58"/>
    </row>
    <row r="167" spans="1:17" s="2" customFormat="1" hidden="1" x14ac:dyDescent="0.25">
      <c r="A167" s="54" t="s">
        <v>154</v>
      </c>
      <c r="B167" s="54"/>
      <c r="C167" s="54"/>
      <c r="D167" s="54"/>
      <c r="E167" s="54"/>
      <c r="F167" s="54"/>
      <c r="G167" s="54"/>
      <c r="H167" s="54"/>
      <c r="I167" s="54"/>
      <c r="J167" s="54"/>
      <c r="K167" s="56">
        <v>0</v>
      </c>
      <c r="L167" s="56"/>
      <c r="M167" s="56"/>
      <c r="N167" s="57"/>
      <c r="O167" s="57"/>
      <c r="P167" s="57"/>
      <c r="Q167" s="57"/>
    </row>
    <row r="168" spans="1:17" s="2" customFormat="1" hidden="1" x14ac:dyDescent="0.25">
      <c r="A168" s="54" t="s">
        <v>171</v>
      </c>
      <c r="B168" s="54"/>
      <c r="C168" s="54"/>
      <c r="D168" s="54"/>
      <c r="E168" s="54"/>
      <c r="F168" s="54"/>
      <c r="G168" s="54"/>
      <c r="H168" s="54"/>
      <c r="I168" s="54"/>
      <c r="J168" s="54"/>
      <c r="K168" s="56">
        <v>0</v>
      </c>
      <c r="L168" s="56"/>
      <c r="M168" s="56"/>
      <c r="N168" s="57"/>
      <c r="O168" s="57"/>
      <c r="P168" s="57"/>
      <c r="Q168" s="57"/>
    </row>
    <row r="169" spans="1:17" s="2" customFormat="1" x14ac:dyDescent="0.25">
      <c r="A169" s="54" t="s">
        <v>272</v>
      </c>
      <c r="B169" s="54"/>
      <c r="C169" s="54"/>
      <c r="D169" s="54"/>
      <c r="E169" s="54"/>
      <c r="F169" s="54"/>
      <c r="G169" s="54"/>
      <c r="H169" s="54"/>
      <c r="I169" s="54"/>
      <c r="J169" s="54"/>
      <c r="K169" s="56">
        <v>129.36000000000001</v>
      </c>
      <c r="L169" s="56"/>
      <c r="M169" s="56"/>
      <c r="N169" s="58"/>
      <c r="O169" s="58"/>
      <c r="P169" s="58"/>
      <c r="Q169" s="58"/>
    </row>
    <row r="170" spans="1:17" s="2" customFormat="1" x14ac:dyDescent="0.25">
      <c r="A170" s="69" t="s">
        <v>27</v>
      </c>
      <c r="B170" s="69"/>
      <c r="C170" s="69"/>
      <c r="D170" s="69"/>
      <c r="E170" s="69"/>
      <c r="F170" s="69"/>
      <c r="G170" s="69"/>
      <c r="H170" s="69"/>
      <c r="I170" s="69"/>
      <c r="J170" s="69"/>
      <c r="K170" s="70">
        <f>SUM(K171:M172)</f>
        <v>57976214</v>
      </c>
      <c r="L170" s="70"/>
      <c r="M170" s="70"/>
      <c r="N170" s="70"/>
      <c r="O170" s="70"/>
      <c r="P170" s="70"/>
      <c r="Q170" s="70"/>
    </row>
    <row r="171" spans="1:17" s="2" customFormat="1" x14ac:dyDescent="0.25">
      <c r="A171" s="54" t="s">
        <v>28</v>
      </c>
      <c r="B171" s="54"/>
      <c r="C171" s="54"/>
      <c r="D171" s="54"/>
      <c r="E171" s="54"/>
      <c r="F171" s="54"/>
      <c r="G171" s="54"/>
      <c r="H171" s="54"/>
      <c r="I171" s="54"/>
      <c r="J171" s="54"/>
      <c r="K171" s="56">
        <v>15888206</v>
      </c>
      <c r="L171" s="56"/>
      <c r="M171" s="56"/>
      <c r="N171" s="53"/>
      <c r="O171" s="53"/>
      <c r="P171" s="53"/>
      <c r="Q171" s="53"/>
    </row>
    <row r="172" spans="1:17" s="2" customFormat="1" x14ac:dyDescent="0.25">
      <c r="A172" s="54" t="s">
        <v>29</v>
      </c>
      <c r="B172" s="54"/>
      <c r="C172" s="54"/>
      <c r="D172" s="54"/>
      <c r="E172" s="54"/>
      <c r="F172" s="54"/>
      <c r="G172" s="54"/>
      <c r="H172" s="54"/>
      <c r="I172" s="54"/>
      <c r="J172" s="54"/>
      <c r="K172" s="56">
        <v>42088008</v>
      </c>
      <c r="L172" s="56"/>
      <c r="M172" s="56"/>
      <c r="N172" s="53"/>
      <c r="O172" s="53"/>
      <c r="P172" s="53"/>
      <c r="Q172" s="53"/>
    </row>
    <row r="173" spans="1:17" s="2" customFormat="1" x14ac:dyDescent="0.25">
      <c r="A173" s="69" t="s">
        <v>30</v>
      </c>
      <c r="B173" s="69"/>
      <c r="C173" s="69"/>
      <c r="D173" s="69"/>
      <c r="E173" s="69"/>
      <c r="F173" s="69"/>
      <c r="G173" s="69"/>
      <c r="H173" s="69"/>
      <c r="I173" s="69"/>
      <c r="J173" s="69"/>
      <c r="K173" s="70">
        <f>SUM(K174:M178)</f>
        <v>2833371.26</v>
      </c>
      <c r="L173" s="70"/>
      <c r="M173" s="70"/>
      <c r="N173" s="70"/>
      <c r="O173" s="70"/>
      <c r="P173" s="70"/>
      <c r="Q173" s="70"/>
    </row>
    <row r="174" spans="1:17" s="2" customFormat="1" x14ac:dyDescent="0.25">
      <c r="A174" s="54" t="s">
        <v>8</v>
      </c>
      <c r="B174" s="54"/>
      <c r="C174" s="54"/>
      <c r="D174" s="54"/>
      <c r="E174" s="54"/>
      <c r="F174" s="54"/>
      <c r="G174" s="54"/>
      <c r="H174" s="54"/>
      <c r="I174" s="54"/>
      <c r="J174" s="54"/>
      <c r="K174" s="56">
        <v>2831076.5</v>
      </c>
      <c r="L174" s="56"/>
      <c r="M174" s="56"/>
      <c r="N174" s="53"/>
      <c r="O174" s="53"/>
      <c r="P174" s="53"/>
      <c r="Q174" s="53"/>
    </row>
    <row r="175" spans="1:17" s="2" customFormat="1" ht="17.25" customHeight="1" x14ac:dyDescent="0.25">
      <c r="A175" s="54" t="s">
        <v>167</v>
      </c>
      <c r="B175" s="54"/>
      <c r="C175" s="54"/>
      <c r="D175" s="54"/>
      <c r="E175" s="54"/>
      <c r="F175" s="54"/>
      <c r="G175" s="54"/>
      <c r="H175" s="54"/>
      <c r="I175" s="54"/>
      <c r="J175" s="54"/>
      <c r="K175" s="56">
        <v>2294.7600000000002</v>
      </c>
      <c r="L175" s="56"/>
      <c r="M175" s="56"/>
      <c r="N175" s="53"/>
      <c r="O175" s="53"/>
      <c r="P175" s="53"/>
      <c r="Q175" s="53"/>
    </row>
    <row r="176" spans="1:17" s="2" customFormat="1" hidden="1" x14ac:dyDescent="0.25">
      <c r="A176" s="54" t="s">
        <v>180</v>
      </c>
      <c r="B176" s="54"/>
      <c r="C176" s="54"/>
      <c r="D176" s="54"/>
      <c r="E176" s="54"/>
      <c r="F176" s="54"/>
      <c r="G176" s="54"/>
      <c r="H176" s="54"/>
      <c r="I176" s="54"/>
      <c r="J176" s="54"/>
      <c r="K176" s="56">
        <v>0</v>
      </c>
      <c r="L176" s="56"/>
      <c r="M176" s="56"/>
      <c r="N176" s="53"/>
      <c r="O176" s="53"/>
      <c r="P176" s="53"/>
      <c r="Q176" s="53"/>
    </row>
    <row r="177" spans="1:17" s="2" customFormat="1" hidden="1" x14ac:dyDescent="0.25">
      <c r="A177" s="54" t="s">
        <v>254</v>
      </c>
      <c r="B177" s="54"/>
      <c r="C177" s="54"/>
      <c r="D177" s="54"/>
      <c r="E177" s="54"/>
      <c r="F177" s="54"/>
      <c r="G177" s="54"/>
      <c r="H177" s="54"/>
      <c r="I177" s="54"/>
      <c r="J177" s="54"/>
      <c r="K177" s="56"/>
      <c r="L177" s="56"/>
      <c r="M177" s="56"/>
      <c r="N177" s="61"/>
      <c r="O177" s="61"/>
      <c r="P177" s="61"/>
      <c r="Q177" s="61"/>
    </row>
    <row r="178" spans="1:17" s="2" customFormat="1" hidden="1" x14ac:dyDescent="0.25">
      <c r="A178" s="54" t="s">
        <v>183</v>
      </c>
      <c r="B178" s="54"/>
      <c r="C178" s="54"/>
      <c r="D178" s="54"/>
      <c r="E178" s="54"/>
      <c r="F178" s="54"/>
      <c r="G178" s="54"/>
      <c r="H178" s="54"/>
      <c r="I178" s="54"/>
      <c r="J178" s="54"/>
      <c r="K178" s="56">
        <v>0</v>
      </c>
      <c r="L178" s="56"/>
      <c r="M178" s="56"/>
      <c r="N178" s="53"/>
      <c r="O178" s="53"/>
      <c r="P178" s="53"/>
      <c r="Q178" s="53"/>
    </row>
    <row r="179" spans="1:17" s="2" customFormat="1" x14ac:dyDescent="0.25">
      <c r="A179" s="69" t="s">
        <v>146</v>
      </c>
      <c r="B179" s="69"/>
      <c r="C179" s="69"/>
      <c r="D179" s="69"/>
      <c r="E179" s="69"/>
      <c r="F179" s="69"/>
      <c r="G179" s="69"/>
      <c r="H179" s="69"/>
      <c r="I179" s="69"/>
      <c r="J179" s="69"/>
      <c r="K179" s="70">
        <f>SUM(K180:M185)</f>
        <v>333128.25</v>
      </c>
      <c r="L179" s="70"/>
      <c r="M179" s="70"/>
      <c r="N179" s="70"/>
      <c r="O179" s="70"/>
      <c r="P179" s="70"/>
      <c r="Q179" s="70"/>
    </row>
    <row r="180" spans="1:17" s="2" customFormat="1" x14ac:dyDescent="0.25">
      <c r="A180" s="54" t="s">
        <v>147</v>
      </c>
      <c r="B180" s="54"/>
      <c r="C180" s="54"/>
      <c r="D180" s="54"/>
      <c r="E180" s="54"/>
      <c r="F180" s="54"/>
      <c r="G180" s="54"/>
      <c r="H180" s="54"/>
      <c r="I180" s="54"/>
      <c r="J180" s="54"/>
      <c r="K180" s="56">
        <v>251785.98</v>
      </c>
      <c r="L180" s="56"/>
      <c r="M180" s="56"/>
      <c r="N180" s="53"/>
      <c r="O180" s="53"/>
      <c r="P180" s="53"/>
      <c r="Q180" s="53"/>
    </row>
    <row r="181" spans="1:17" s="2" customFormat="1" x14ac:dyDescent="0.25">
      <c r="A181" s="54" t="s">
        <v>148</v>
      </c>
      <c r="B181" s="54"/>
      <c r="C181" s="54"/>
      <c r="D181" s="54"/>
      <c r="E181" s="54"/>
      <c r="F181" s="54"/>
      <c r="G181" s="54"/>
      <c r="H181" s="54"/>
      <c r="I181" s="54"/>
      <c r="J181" s="54"/>
      <c r="K181" s="56">
        <v>12060</v>
      </c>
      <c r="L181" s="56"/>
      <c r="M181" s="56"/>
      <c r="N181" s="53"/>
      <c r="O181" s="53"/>
      <c r="P181" s="53"/>
      <c r="Q181" s="53"/>
    </row>
    <row r="182" spans="1:17" s="2" customFormat="1" x14ac:dyDescent="0.25">
      <c r="A182" s="54" t="s">
        <v>178</v>
      </c>
      <c r="B182" s="54"/>
      <c r="C182" s="54"/>
      <c r="D182" s="54"/>
      <c r="E182" s="54"/>
      <c r="F182" s="54"/>
      <c r="G182" s="54"/>
      <c r="H182" s="54"/>
      <c r="I182" s="54"/>
      <c r="J182" s="54"/>
      <c r="K182" s="56">
        <v>44361.9</v>
      </c>
      <c r="L182" s="56"/>
      <c r="M182" s="56"/>
      <c r="N182" s="53"/>
      <c r="O182" s="53"/>
      <c r="P182" s="53"/>
      <c r="Q182" s="53"/>
    </row>
    <row r="183" spans="1:17" s="2" customFormat="1" x14ac:dyDescent="0.25">
      <c r="A183" s="54" t="s">
        <v>244</v>
      </c>
      <c r="B183" s="54"/>
      <c r="C183" s="54"/>
      <c r="D183" s="54"/>
      <c r="E183" s="54"/>
      <c r="F183" s="54"/>
      <c r="G183" s="54"/>
      <c r="H183" s="54"/>
      <c r="I183" s="54"/>
      <c r="J183" s="54"/>
      <c r="K183" s="56">
        <v>806.58</v>
      </c>
      <c r="L183" s="56"/>
      <c r="M183" s="56"/>
      <c r="N183" s="53"/>
      <c r="O183" s="53"/>
      <c r="P183" s="53"/>
      <c r="Q183" s="53"/>
    </row>
    <row r="184" spans="1:17" s="2" customFormat="1" x14ac:dyDescent="0.25">
      <c r="A184" s="54" t="s">
        <v>165</v>
      </c>
      <c r="B184" s="54"/>
      <c r="C184" s="54"/>
      <c r="D184" s="54"/>
      <c r="E184" s="54"/>
      <c r="F184" s="54"/>
      <c r="G184" s="54"/>
      <c r="H184" s="54"/>
      <c r="I184" s="54"/>
      <c r="J184" s="54"/>
      <c r="K184" s="56">
        <v>13788.55</v>
      </c>
      <c r="L184" s="56"/>
      <c r="M184" s="56"/>
      <c r="N184" s="53"/>
      <c r="O184" s="53"/>
      <c r="P184" s="53"/>
      <c r="Q184" s="53"/>
    </row>
    <row r="185" spans="1:17" s="2" customFormat="1" x14ac:dyDescent="0.25">
      <c r="A185" s="54" t="s">
        <v>149</v>
      </c>
      <c r="B185" s="54"/>
      <c r="C185" s="54"/>
      <c r="D185" s="54"/>
      <c r="E185" s="54"/>
      <c r="F185" s="54"/>
      <c r="G185" s="54"/>
      <c r="H185" s="54"/>
      <c r="I185" s="54"/>
      <c r="J185" s="54"/>
      <c r="K185" s="169">
        <v>10325.24</v>
      </c>
      <c r="L185" s="169"/>
      <c r="M185" s="169"/>
      <c r="N185" s="56"/>
      <c r="O185" s="56"/>
      <c r="P185" s="56"/>
      <c r="Q185" s="56"/>
    </row>
    <row r="186" spans="1:17" s="2" customFormat="1" x14ac:dyDescent="0.25">
      <c r="A186" s="69" t="s">
        <v>31</v>
      </c>
      <c r="B186" s="69"/>
      <c r="C186" s="69"/>
      <c r="D186" s="69"/>
      <c r="E186" s="69"/>
      <c r="F186" s="69"/>
      <c r="G186" s="69"/>
      <c r="H186" s="69"/>
      <c r="I186" s="69"/>
      <c r="J186" s="69"/>
      <c r="K186" s="70">
        <f>SUM(K187:M192)</f>
        <v>32930929.48</v>
      </c>
      <c r="L186" s="70"/>
      <c r="M186" s="70"/>
      <c r="N186" s="70"/>
      <c r="O186" s="70"/>
      <c r="P186" s="70"/>
      <c r="Q186" s="70"/>
    </row>
    <row r="187" spans="1:17" s="2" customFormat="1" x14ac:dyDescent="0.25">
      <c r="A187" s="54" t="s">
        <v>174</v>
      </c>
      <c r="B187" s="54"/>
      <c r="C187" s="54"/>
      <c r="D187" s="54"/>
      <c r="E187" s="54"/>
      <c r="F187" s="54"/>
      <c r="G187" s="54"/>
      <c r="H187" s="54"/>
      <c r="I187" s="54"/>
      <c r="J187" s="54"/>
      <c r="K187" s="56">
        <v>28559775</v>
      </c>
      <c r="L187" s="56"/>
      <c r="M187" s="56"/>
      <c r="N187" s="53"/>
      <c r="O187" s="53"/>
      <c r="P187" s="53"/>
      <c r="Q187" s="53"/>
    </row>
    <row r="188" spans="1:17" s="2" customFormat="1" x14ac:dyDescent="0.25">
      <c r="A188" s="54" t="s">
        <v>256</v>
      </c>
      <c r="B188" s="54"/>
      <c r="C188" s="54"/>
      <c r="D188" s="54"/>
      <c r="E188" s="54"/>
      <c r="F188" s="54"/>
      <c r="G188" s="54"/>
      <c r="H188" s="54"/>
      <c r="I188" s="54"/>
      <c r="J188" s="54"/>
      <c r="K188" s="56">
        <v>8594.48</v>
      </c>
      <c r="L188" s="56"/>
      <c r="M188" s="56"/>
      <c r="N188" s="53"/>
      <c r="O188" s="53"/>
      <c r="P188" s="53"/>
      <c r="Q188" s="53"/>
    </row>
    <row r="189" spans="1:17" s="2" customFormat="1" x14ac:dyDescent="0.25">
      <c r="A189" s="54" t="s">
        <v>175</v>
      </c>
      <c r="B189" s="54"/>
      <c r="C189" s="54"/>
      <c r="D189" s="54"/>
      <c r="E189" s="54"/>
      <c r="F189" s="54"/>
      <c r="G189" s="54"/>
      <c r="H189" s="54"/>
      <c r="I189" s="54"/>
      <c r="J189" s="54"/>
      <c r="K189" s="56">
        <v>4362560</v>
      </c>
      <c r="L189" s="56"/>
      <c r="M189" s="56"/>
      <c r="N189" s="53"/>
      <c r="O189" s="53"/>
      <c r="P189" s="53"/>
      <c r="Q189" s="53"/>
    </row>
    <row r="190" spans="1:17" s="2" customFormat="1" hidden="1" x14ac:dyDescent="0.25">
      <c r="A190" s="54" t="s">
        <v>172</v>
      </c>
      <c r="B190" s="54"/>
      <c r="C190" s="54"/>
      <c r="D190" s="54"/>
      <c r="E190" s="54"/>
      <c r="F190" s="54"/>
      <c r="G190" s="54"/>
      <c r="H190" s="54"/>
      <c r="I190" s="54"/>
      <c r="J190" s="54"/>
      <c r="K190" s="133">
        <v>0</v>
      </c>
      <c r="L190" s="133"/>
      <c r="M190" s="133"/>
      <c r="N190" s="53"/>
      <c r="O190" s="53"/>
      <c r="P190" s="53"/>
      <c r="Q190" s="53"/>
    </row>
    <row r="191" spans="1:17" s="2" customFormat="1" hidden="1" x14ac:dyDescent="0.25">
      <c r="A191" s="54" t="s">
        <v>161</v>
      </c>
      <c r="B191" s="54"/>
      <c r="C191" s="54"/>
      <c r="D191" s="54"/>
      <c r="E191" s="54"/>
      <c r="F191" s="54"/>
      <c r="G191" s="54"/>
      <c r="H191" s="54"/>
      <c r="I191" s="54"/>
      <c r="J191" s="54"/>
      <c r="K191" s="133">
        <v>0</v>
      </c>
      <c r="L191" s="133"/>
      <c r="M191" s="133"/>
      <c r="N191" s="53"/>
      <c r="O191" s="53"/>
      <c r="P191" s="53"/>
      <c r="Q191" s="53"/>
    </row>
    <row r="192" spans="1:17" s="2" customFormat="1" hidden="1" x14ac:dyDescent="0.25">
      <c r="A192" s="54" t="s">
        <v>179</v>
      </c>
      <c r="B192" s="54"/>
      <c r="C192" s="54"/>
      <c r="D192" s="54"/>
      <c r="E192" s="54"/>
      <c r="F192" s="54"/>
      <c r="G192" s="54"/>
      <c r="H192" s="54"/>
      <c r="I192" s="54"/>
      <c r="J192" s="54"/>
      <c r="K192" s="133">
        <v>0</v>
      </c>
      <c r="L192" s="133"/>
      <c r="M192" s="133"/>
      <c r="N192" s="53"/>
      <c r="O192" s="53"/>
      <c r="P192" s="53"/>
      <c r="Q192" s="53"/>
    </row>
    <row r="193" spans="1:17" s="2" customFormat="1" x14ac:dyDescent="0.25">
      <c r="A193" s="69" t="s">
        <v>115</v>
      </c>
      <c r="B193" s="69"/>
      <c r="C193" s="69"/>
      <c r="D193" s="69"/>
      <c r="E193" s="69"/>
      <c r="F193" s="69"/>
      <c r="G193" s="69"/>
      <c r="H193" s="69"/>
      <c r="I193" s="69"/>
      <c r="J193" s="69"/>
      <c r="K193" s="70">
        <f>SUM(J194:M196)</f>
        <v>4172715</v>
      </c>
      <c r="L193" s="70"/>
      <c r="M193" s="70"/>
      <c r="N193" s="70"/>
      <c r="O193" s="70"/>
      <c r="P193" s="70"/>
      <c r="Q193" s="70"/>
    </row>
    <row r="194" spans="1:17" s="2" customFormat="1" x14ac:dyDescent="0.25">
      <c r="A194" s="86" t="s">
        <v>32</v>
      </c>
      <c r="B194" s="86"/>
      <c r="C194" s="86"/>
      <c r="D194" s="86"/>
      <c r="E194" s="86"/>
      <c r="F194" s="86"/>
      <c r="G194" s="86"/>
      <c r="H194" s="86"/>
      <c r="I194" s="86"/>
      <c r="J194" s="86"/>
      <c r="K194" s="77">
        <v>758118</v>
      </c>
      <c r="L194" s="77"/>
      <c r="M194" s="77"/>
      <c r="N194" s="87"/>
      <c r="O194" s="87"/>
      <c r="P194" s="87"/>
      <c r="Q194" s="87"/>
    </row>
    <row r="195" spans="1:17" s="2" customFormat="1" x14ac:dyDescent="0.25">
      <c r="A195" s="86" t="s">
        <v>181</v>
      </c>
      <c r="B195" s="86"/>
      <c r="C195" s="86"/>
      <c r="D195" s="86"/>
      <c r="E195" s="86"/>
      <c r="F195" s="86"/>
      <c r="G195" s="86"/>
      <c r="H195" s="86"/>
      <c r="I195" s="86"/>
      <c r="J195" s="86"/>
      <c r="K195" s="77">
        <v>3414597</v>
      </c>
      <c r="L195" s="77"/>
      <c r="M195" s="77"/>
      <c r="N195" s="87"/>
      <c r="O195" s="87"/>
      <c r="P195" s="87"/>
      <c r="Q195" s="87"/>
    </row>
    <row r="196" spans="1:17" s="2" customFormat="1" ht="27" hidden="1" customHeight="1" x14ac:dyDescent="0.25">
      <c r="A196" s="86" t="s">
        <v>255</v>
      </c>
      <c r="B196" s="86"/>
      <c r="C196" s="86"/>
      <c r="D196" s="86"/>
      <c r="E196" s="86"/>
      <c r="F196" s="86"/>
      <c r="G196" s="86"/>
      <c r="H196" s="86"/>
      <c r="I196" s="86"/>
      <c r="J196" s="86"/>
      <c r="K196" s="77">
        <v>0</v>
      </c>
      <c r="L196" s="77"/>
      <c r="M196" s="77"/>
      <c r="N196" s="87"/>
      <c r="O196" s="87"/>
      <c r="P196" s="87"/>
      <c r="Q196" s="87"/>
    </row>
    <row r="197" spans="1:17" s="2" customFormat="1" x14ac:dyDescent="0.25">
      <c r="A197" s="306" t="s">
        <v>9</v>
      </c>
      <c r="B197" s="306"/>
      <c r="C197" s="306"/>
      <c r="D197" s="306"/>
      <c r="E197" s="306"/>
      <c r="F197" s="306"/>
      <c r="G197" s="306"/>
      <c r="H197" s="306"/>
      <c r="I197" s="306"/>
      <c r="J197" s="306"/>
      <c r="K197" s="134">
        <f>SUM(K157+K170++K173+K179+K186+K193)</f>
        <v>247545682.64000002</v>
      </c>
      <c r="L197" s="134"/>
      <c r="M197" s="134"/>
      <c r="N197" s="134"/>
      <c r="O197" s="134"/>
      <c r="P197" s="134"/>
      <c r="Q197" s="134"/>
    </row>
    <row r="198" spans="1:17" s="2" customFormat="1" x14ac:dyDescent="0.25">
      <c r="A198" s="151" t="s">
        <v>33</v>
      </c>
      <c r="B198" s="152"/>
      <c r="C198" s="152"/>
      <c r="D198" s="152"/>
      <c r="E198" s="152"/>
      <c r="F198" s="152"/>
      <c r="G198" s="152"/>
      <c r="H198" s="150">
        <f>+K134+K139+K144+K146+K157+K170+K173+K186+K193+K179</f>
        <v>352645678.74000001</v>
      </c>
      <c r="I198" s="70"/>
      <c r="J198" s="70"/>
      <c r="K198" s="70"/>
      <c r="L198" s="70"/>
      <c r="M198" s="70"/>
      <c r="N198" s="70"/>
      <c r="O198" s="70"/>
      <c r="P198" s="70"/>
      <c r="Q198" s="70"/>
    </row>
    <row r="199" spans="1:17" s="2" customFormat="1" x14ac:dyDescent="0.25">
      <c r="A199" s="172" t="s">
        <v>34</v>
      </c>
      <c r="B199" s="172"/>
      <c r="C199" s="172"/>
      <c r="D199" s="172"/>
      <c r="E199" s="172"/>
      <c r="F199" s="172"/>
      <c r="G199" s="172"/>
      <c r="H199" s="172"/>
      <c r="I199" s="172"/>
      <c r="J199" s="172"/>
      <c r="K199" s="149">
        <f>L289</f>
        <v>214985309.37</v>
      </c>
      <c r="L199" s="149"/>
      <c r="M199" s="149"/>
      <c r="N199" s="149"/>
      <c r="O199" s="149"/>
      <c r="P199" s="149"/>
      <c r="Q199" s="149"/>
    </row>
    <row r="200" spans="1:17" s="2" customFormat="1" ht="12" customHeight="1" x14ac:dyDescent="0.25">
      <c r="A200" s="104"/>
      <c r="B200" s="105"/>
      <c r="C200" s="105"/>
      <c r="D200" s="105"/>
      <c r="E200" s="105"/>
      <c r="F200" s="105"/>
      <c r="G200" s="105"/>
      <c r="H200" s="105"/>
      <c r="I200" s="105"/>
      <c r="J200" s="105"/>
      <c r="K200" s="105"/>
      <c r="L200" s="105"/>
      <c r="M200" s="105"/>
      <c r="N200" s="105"/>
      <c r="O200" s="105"/>
      <c r="P200" s="105"/>
      <c r="Q200" s="106"/>
    </row>
    <row r="201" spans="1:17" s="2" customFormat="1" ht="18.75" x14ac:dyDescent="0.25">
      <c r="A201" s="145" t="s">
        <v>35</v>
      </c>
      <c r="B201" s="146"/>
      <c r="C201" s="146"/>
      <c r="D201" s="146"/>
      <c r="E201" s="146"/>
      <c r="F201" s="146"/>
      <c r="G201" s="146"/>
      <c r="H201" s="146"/>
      <c r="I201" s="146"/>
      <c r="J201" s="146"/>
      <c r="K201" s="146"/>
      <c r="L201" s="146"/>
      <c r="M201" s="146"/>
      <c r="N201" s="146"/>
      <c r="O201" s="146"/>
      <c r="P201" s="146"/>
      <c r="Q201" s="147"/>
    </row>
    <row r="202" spans="1:17" s="2" customFormat="1" ht="13.5" customHeight="1" x14ac:dyDescent="0.25">
      <c r="A202" s="63"/>
      <c r="B202" s="64"/>
      <c r="C202" s="64"/>
      <c r="D202" s="64"/>
      <c r="E202" s="64"/>
      <c r="F202" s="64"/>
      <c r="G202" s="64"/>
      <c r="H202" s="64"/>
      <c r="I202" s="64"/>
      <c r="J202" s="64"/>
      <c r="K202" s="64"/>
      <c r="L202" s="64"/>
      <c r="M202" s="64"/>
      <c r="N202" s="64"/>
      <c r="O202" s="64"/>
      <c r="P202" s="64"/>
      <c r="Q202" s="65"/>
    </row>
    <row r="203" spans="1:17" s="2" customFormat="1" ht="30.75" customHeight="1" x14ac:dyDescent="0.25">
      <c r="A203" s="190" t="s">
        <v>282</v>
      </c>
      <c r="B203" s="191"/>
      <c r="C203" s="191"/>
      <c r="D203" s="191"/>
      <c r="E203" s="191"/>
      <c r="F203" s="191"/>
      <c r="G203" s="191"/>
      <c r="H203" s="191"/>
      <c r="I203" s="191"/>
      <c r="J203" s="191"/>
      <c r="K203" s="191"/>
      <c r="L203" s="191"/>
      <c r="M203" s="191"/>
      <c r="N203" s="191"/>
      <c r="O203" s="191"/>
      <c r="P203" s="191"/>
      <c r="Q203" s="192"/>
    </row>
    <row r="204" spans="1:17" s="2" customFormat="1" x14ac:dyDescent="0.25">
      <c r="A204" s="88" t="s">
        <v>202</v>
      </c>
      <c r="B204" s="88"/>
      <c r="C204" s="88"/>
      <c r="D204" s="88"/>
      <c r="E204" s="88"/>
      <c r="F204" s="88"/>
      <c r="G204" s="88"/>
      <c r="H204" s="88"/>
      <c r="I204" s="88"/>
      <c r="J204" s="83">
        <v>1091833554.5699999</v>
      </c>
      <c r="K204" s="83"/>
      <c r="L204" s="83"/>
      <c r="M204" s="83"/>
      <c r="N204" s="83"/>
      <c r="O204" s="83"/>
      <c r="P204" s="83"/>
      <c r="Q204" s="83"/>
    </row>
    <row r="205" spans="1:17" s="2" customFormat="1" x14ac:dyDescent="0.25">
      <c r="A205" s="88" t="s">
        <v>279</v>
      </c>
      <c r="B205" s="88"/>
      <c r="C205" s="88"/>
      <c r="D205" s="88"/>
      <c r="E205" s="88"/>
      <c r="F205" s="88"/>
      <c r="G205" s="88"/>
      <c r="H205" s="88"/>
      <c r="I205" s="88"/>
      <c r="J205" s="83">
        <v>1091833554.5699999</v>
      </c>
      <c r="K205" s="83"/>
      <c r="L205" s="83"/>
      <c r="M205" s="83"/>
      <c r="N205" s="83"/>
      <c r="O205" s="83"/>
      <c r="P205" s="83"/>
      <c r="Q205" s="83"/>
    </row>
    <row r="206" spans="1:17" s="2" customFormat="1" x14ac:dyDescent="0.25">
      <c r="A206" s="148" t="s">
        <v>201</v>
      </c>
      <c r="B206" s="148"/>
      <c r="C206" s="148"/>
      <c r="D206" s="148"/>
      <c r="E206" s="148"/>
      <c r="F206" s="148"/>
      <c r="G206" s="148"/>
      <c r="H206" s="148"/>
      <c r="I206" s="148"/>
      <c r="J206" s="83">
        <f>J205-J204</f>
        <v>0</v>
      </c>
      <c r="K206" s="83"/>
      <c r="L206" s="83"/>
      <c r="M206" s="83"/>
      <c r="N206" s="83"/>
      <c r="O206" s="83"/>
      <c r="P206" s="83"/>
      <c r="Q206" s="83"/>
    </row>
    <row r="207" spans="1:17" s="2" customFormat="1" x14ac:dyDescent="0.25">
      <c r="A207" s="112"/>
      <c r="B207" s="113"/>
      <c r="C207" s="113"/>
      <c r="D207" s="113"/>
      <c r="E207" s="113"/>
      <c r="F207" s="113"/>
      <c r="G207" s="113"/>
      <c r="H207" s="113"/>
      <c r="I207" s="113"/>
      <c r="J207" s="113"/>
      <c r="K207" s="113"/>
      <c r="L207" s="113"/>
      <c r="M207" s="113"/>
      <c r="N207" s="113"/>
      <c r="O207" s="113"/>
      <c r="P207" s="113"/>
      <c r="Q207" s="114"/>
    </row>
    <row r="208" spans="1:17" s="2" customFormat="1" ht="33.75" customHeight="1" x14ac:dyDescent="0.25">
      <c r="A208" s="82" t="s">
        <v>281</v>
      </c>
      <c r="B208" s="82"/>
      <c r="C208" s="82"/>
      <c r="D208" s="82"/>
      <c r="E208" s="82"/>
      <c r="F208" s="82"/>
      <c r="G208" s="82"/>
      <c r="H208" s="82"/>
      <c r="I208" s="82"/>
      <c r="J208" s="82"/>
      <c r="K208" s="82"/>
      <c r="L208" s="82"/>
      <c r="M208" s="82"/>
      <c r="N208" s="82"/>
      <c r="O208" s="82"/>
      <c r="P208" s="82"/>
      <c r="Q208" s="82"/>
    </row>
    <row r="209" spans="1:17" s="2" customFormat="1" ht="15" customHeight="1" x14ac:dyDescent="0.25">
      <c r="A209" s="88" t="s">
        <v>203</v>
      </c>
      <c r="B209" s="88"/>
      <c r="C209" s="88"/>
      <c r="D209" s="88"/>
      <c r="E209" s="88"/>
      <c r="F209" s="88"/>
      <c r="G209" s="88"/>
      <c r="H209" s="88"/>
      <c r="I209" s="88"/>
      <c r="J209" s="83">
        <v>-263777915.25999999</v>
      </c>
      <c r="K209" s="83"/>
      <c r="L209" s="83"/>
      <c r="M209" s="83"/>
      <c r="N209" s="83"/>
      <c r="O209" s="83"/>
      <c r="P209" s="83"/>
      <c r="Q209" s="83"/>
    </row>
    <row r="210" spans="1:17" s="2" customFormat="1" ht="15" customHeight="1" x14ac:dyDescent="0.25">
      <c r="A210" s="88" t="s">
        <v>280</v>
      </c>
      <c r="B210" s="88"/>
      <c r="C210" s="88"/>
      <c r="D210" s="88"/>
      <c r="E210" s="88"/>
      <c r="F210" s="88"/>
      <c r="G210" s="88"/>
      <c r="H210" s="88"/>
      <c r="I210" s="88"/>
      <c r="J210" s="83">
        <v>-126152453.87</v>
      </c>
      <c r="K210" s="83"/>
      <c r="L210" s="83"/>
      <c r="M210" s="83"/>
      <c r="N210" s="83"/>
      <c r="O210" s="83"/>
      <c r="P210" s="83"/>
      <c r="Q210" s="83"/>
    </row>
    <row r="211" spans="1:17" s="2" customFormat="1" ht="17.25" customHeight="1" x14ac:dyDescent="0.25">
      <c r="A211" s="148" t="s">
        <v>201</v>
      </c>
      <c r="B211" s="148"/>
      <c r="C211" s="148"/>
      <c r="D211" s="148"/>
      <c r="E211" s="148"/>
      <c r="F211" s="148"/>
      <c r="G211" s="148"/>
      <c r="H211" s="148"/>
      <c r="I211" s="148"/>
      <c r="J211" s="83">
        <f>J209-J210</f>
        <v>-137625461.38999999</v>
      </c>
      <c r="K211" s="83"/>
      <c r="L211" s="83"/>
      <c r="M211" s="83"/>
      <c r="N211" s="83"/>
      <c r="O211" s="83"/>
      <c r="P211" s="83"/>
      <c r="Q211" s="83"/>
    </row>
    <row r="212" spans="1:17" s="2" customFormat="1" ht="11.25" customHeight="1" x14ac:dyDescent="0.25">
      <c r="A212" s="130"/>
      <c r="B212" s="131"/>
      <c r="C212" s="131"/>
      <c r="D212" s="131"/>
      <c r="E212" s="131"/>
      <c r="F212" s="131"/>
      <c r="G212" s="131"/>
      <c r="H212" s="131"/>
      <c r="I212" s="131"/>
      <c r="J212" s="131"/>
      <c r="K212" s="131"/>
      <c r="L212" s="131"/>
      <c r="M212" s="131"/>
      <c r="N212" s="131"/>
      <c r="O212" s="131"/>
      <c r="P212" s="131"/>
      <c r="Q212" s="132"/>
    </row>
    <row r="213" spans="1:17" s="2" customFormat="1" ht="18.75" x14ac:dyDescent="0.25">
      <c r="A213" s="144" t="s">
        <v>36</v>
      </c>
      <c r="B213" s="144"/>
      <c r="C213" s="144"/>
      <c r="D213" s="144"/>
      <c r="E213" s="144"/>
      <c r="F213" s="144"/>
      <c r="G213" s="144"/>
      <c r="H213" s="144"/>
      <c r="I213" s="144"/>
      <c r="J213" s="144"/>
      <c r="K213" s="144"/>
      <c r="L213" s="144"/>
      <c r="M213" s="144"/>
      <c r="N213" s="144"/>
      <c r="O213" s="144"/>
      <c r="P213" s="144"/>
      <c r="Q213" s="144"/>
    </row>
    <row r="214" spans="1:17" s="2" customFormat="1" x14ac:dyDescent="0.25">
      <c r="A214" s="85"/>
      <c r="B214" s="85"/>
      <c r="C214" s="85"/>
      <c r="D214" s="85"/>
      <c r="E214" s="85"/>
      <c r="F214" s="85"/>
      <c r="G214" s="85"/>
      <c r="H214" s="85"/>
      <c r="I214" s="85"/>
      <c r="J214" s="85"/>
      <c r="K214" s="89">
        <v>2022</v>
      </c>
      <c r="L214" s="89"/>
      <c r="M214" s="89"/>
      <c r="N214" s="89">
        <v>2021</v>
      </c>
      <c r="O214" s="89"/>
      <c r="P214" s="89"/>
      <c r="Q214" s="89"/>
    </row>
    <row r="215" spans="1:17" s="2" customFormat="1" x14ac:dyDescent="0.25">
      <c r="A215" s="54" t="s">
        <v>205</v>
      </c>
      <c r="B215" s="54"/>
      <c r="C215" s="54"/>
      <c r="D215" s="54"/>
      <c r="E215" s="54"/>
      <c r="F215" s="54"/>
      <c r="G215" s="54"/>
      <c r="H215" s="54"/>
      <c r="I215" s="54"/>
      <c r="J215" s="54"/>
      <c r="K215" s="84">
        <f>L14</f>
        <v>2313018.6</v>
      </c>
      <c r="L215" s="84"/>
      <c r="M215" s="84"/>
      <c r="N215" s="84">
        <v>-284924.21000000002</v>
      </c>
      <c r="O215" s="84"/>
      <c r="P215" s="84"/>
      <c r="Q215" s="84"/>
    </row>
    <row r="216" spans="1:17" s="2" customFormat="1" x14ac:dyDescent="0.25">
      <c r="A216" s="54" t="s">
        <v>204</v>
      </c>
      <c r="B216" s="54"/>
      <c r="C216" s="54"/>
      <c r="D216" s="54"/>
      <c r="E216" s="54"/>
      <c r="F216" s="54"/>
      <c r="G216" s="54"/>
      <c r="H216" s="54"/>
      <c r="I216" s="54"/>
      <c r="J216" s="54"/>
      <c r="K216" s="84">
        <f>L16</f>
        <v>250775610.38</v>
      </c>
      <c r="L216" s="84"/>
      <c r="M216" s="84"/>
      <c r="N216" s="84">
        <v>174526445</v>
      </c>
      <c r="O216" s="84"/>
      <c r="P216" s="84"/>
      <c r="Q216" s="84"/>
    </row>
    <row r="217" spans="1:17" s="2" customFormat="1" x14ac:dyDescent="0.25">
      <c r="A217" s="54" t="s">
        <v>206</v>
      </c>
      <c r="B217" s="54"/>
      <c r="C217" s="54"/>
      <c r="D217" s="54"/>
      <c r="E217" s="54"/>
      <c r="F217" s="54"/>
      <c r="G217" s="54"/>
      <c r="H217" s="54"/>
      <c r="I217" s="54"/>
      <c r="J217" s="54"/>
      <c r="K217" s="84">
        <v>0</v>
      </c>
      <c r="L217" s="84"/>
      <c r="M217" s="84"/>
      <c r="N217" s="84">
        <v>0</v>
      </c>
      <c r="O217" s="84"/>
      <c r="P217" s="84"/>
      <c r="Q217" s="84"/>
    </row>
    <row r="218" spans="1:17" s="2" customFormat="1" x14ac:dyDescent="0.25">
      <c r="A218" s="54" t="s">
        <v>37</v>
      </c>
      <c r="B218" s="54"/>
      <c r="C218" s="54"/>
      <c r="D218" s="54"/>
      <c r="E218" s="54"/>
      <c r="F218" s="54"/>
      <c r="G218" s="54"/>
      <c r="H218" s="54"/>
      <c r="I218" s="54"/>
      <c r="J218" s="54"/>
      <c r="K218" s="84">
        <v>0</v>
      </c>
      <c r="L218" s="84"/>
      <c r="M218" s="84"/>
      <c r="N218" s="84">
        <v>0</v>
      </c>
      <c r="O218" s="84"/>
      <c r="P218" s="84"/>
      <c r="Q218" s="84"/>
    </row>
    <row r="219" spans="1:17" s="2" customFormat="1" x14ac:dyDescent="0.25">
      <c r="A219" s="54" t="s">
        <v>207</v>
      </c>
      <c r="B219" s="54"/>
      <c r="C219" s="54"/>
      <c r="D219" s="54"/>
      <c r="E219" s="54"/>
      <c r="F219" s="54"/>
      <c r="G219" s="54"/>
      <c r="H219" s="54"/>
      <c r="I219" s="54"/>
      <c r="J219" s="54"/>
      <c r="K219" s="84">
        <v>0</v>
      </c>
      <c r="L219" s="84"/>
      <c r="M219" s="84"/>
      <c r="N219" s="84">
        <v>0</v>
      </c>
      <c r="O219" s="84"/>
      <c r="P219" s="84"/>
      <c r="Q219" s="84"/>
    </row>
    <row r="220" spans="1:17" s="2" customFormat="1" x14ac:dyDescent="0.25">
      <c r="A220" s="54" t="s">
        <v>208</v>
      </c>
      <c r="B220" s="54"/>
      <c r="C220" s="54"/>
      <c r="D220" s="54"/>
      <c r="E220" s="54"/>
      <c r="F220" s="54"/>
      <c r="G220" s="54"/>
      <c r="H220" s="54"/>
      <c r="I220" s="54"/>
      <c r="J220" s="54"/>
      <c r="K220" s="84">
        <v>0</v>
      </c>
      <c r="L220" s="84"/>
      <c r="M220" s="84"/>
      <c r="N220" s="84">
        <v>0</v>
      </c>
      <c r="O220" s="84"/>
      <c r="P220" s="84"/>
      <c r="Q220" s="84"/>
    </row>
    <row r="221" spans="1:17" s="2" customFormat="1" x14ac:dyDescent="0.25">
      <c r="A221" s="54" t="s">
        <v>209</v>
      </c>
      <c r="B221" s="54"/>
      <c r="C221" s="54"/>
      <c r="D221" s="54"/>
      <c r="E221" s="54"/>
      <c r="F221" s="54"/>
      <c r="G221" s="54"/>
      <c r="H221" s="54"/>
      <c r="I221" s="54"/>
      <c r="J221" s="54"/>
      <c r="K221" s="84">
        <v>0</v>
      </c>
      <c r="L221" s="84"/>
      <c r="M221" s="84"/>
      <c r="N221" s="84">
        <v>0</v>
      </c>
      <c r="O221" s="84"/>
      <c r="P221" s="84"/>
      <c r="Q221" s="84"/>
    </row>
    <row r="222" spans="1:17" s="2" customFormat="1" x14ac:dyDescent="0.25">
      <c r="A222" s="54" t="s">
        <v>38</v>
      </c>
      <c r="B222" s="54"/>
      <c r="C222" s="54"/>
      <c r="D222" s="54"/>
      <c r="E222" s="54"/>
      <c r="F222" s="54"/>
      <c r="G222" s="54"/>
      <c r="H222" s="54"/>
      <c r="I222" s="54"/>
      <c r="J222" s="54"/>
      <c r="K222" s="170">
        <f>SUM(K215:M220)</f>
        <v>253088628.97999999</v>
      </c>
      <c r="L222" s="170"/>
      <c r="M222" s="170"/>
      <c r="N222" s="170">
        <f>SUM(N215:Q220)</f>
        <v>174241520.78999999</v>
      </c>
      <c r="O222" s="170"/>
      <c r="P222" s="170"/>
      <c r="Q222" s="170"/>
    </row>
    <row r="223" spans="1:17" s="2" customFormat="1" x14ac:dyDescent="0.25">
      <c r="A223" s="69" t="s">
        <v>39</v>
      </c>
      <c r="B223" s="69"/>
      <c r="C223" s="69"/>
      <c r="D223" s="69"/>
      <c r="E223" s="69"/>
      <c r="F223" s="69"/>
      <c r="G223" s="69"/>
      <c r="H223" s="69"/>
      <c r="I223" s="69"/>
      <c r="J223" s="69"/>
      <c r="K223" s="278">
        <v>137660369.37</v>
      </c>
      <c r="L223" s="278"/>
      <c r="M223" s="278"/>
      <c r="N223" s="170">
        <v>210856101.86000001</v>
      </c>
      <c r="O223" s="170"/>
      <c r="P223" s="170"/>
      <c r="Q223" s="170"/>
    </row>
    <row r="224" spans="1:17" s="2" customFormat="1" x14ac:dyDescent="0.25">
      <c r="A224" s="54" t="s">
        <v>288</v>
      </c>
      <c r="B224" s="54"/>
      <c r="C224" s="54"/>
      <c r="D224" s="54"/>
      <c r="E224" s="54"/>
      <c r="F224" s="54"/>
      <c r="G224" s="54"/>
      <c r="H224" s="54"/>
      <c r="I224" s="54"/>
      <c r="J224" s="54"/>
      <c r="K224" s="84">
        <v>0</v>
      </c>
      <c r="L224" s="84"/>
      <c r="M224" s="84"/>
      <c r="N224" s="84">
        <v>0</v>
      </c>
      <c r="O224" s="84"/>
      <c r="P224" s="84"/>
      <c r="Q224" s="84"/>
    </row>
    <row r="225" spans="1:17" s="2" customFormat="1" x14ac:dyDescent="0.25">
      <c r="A225" s="54" t="s">
        <v>40</v>
      </c>
      <c r="B225" s="54"/>
      <c r="C225" s="54"/>
      <c r="D225" s="54"/>
      <c r="E225" s="54"/>
      <c r="F225" s="54"/>
      <c r="G225" s="54"/>
      <c r="H225" s="54"/>
      <c r="I225" s="54"/>
      <c r="J225" s="54"/>
      <c r="K225" s="84">
        <v>0</v>
      </c>
      <c r="L225" s="84"/>
      <c r="M225" s="84"/>
      <c r="N225" s="84">
        <v>0</v>
      </c>
      <c r="O225" s="84"/>
      <c r="P225" s="84"/>
      <c r="Q225" s="84"/>
    </row>
    <row r="226" spans="1:17" s="2" customFormat="1" x14ac:dyDescent="0.25">
      <c r="A226" s="54" t="s">
        <v>41</v>
      </c>
      <c r="B226" s="54"/>
      <c r="C226" s="54"/>
      <c r="D226" s="54"/>
      <c r="E226" s="54"/>
      <c r="F226" s="54"/>
      <c r="G226" s="54"/>
      <c r="H226" s="54"/>
      <c r="I226" s="54"/>
      <c r="J226" s="54"/>
      <c r="K226" s="84">
        <v>0</v>
      </c>
      <c r="L226" s="84"/>
      <c r="M226" s="84"/>
      <c r="N226" s="84">
        <v>0</v>
      </c>
      <c r="O226" s="84"/>
      <c r="P226" s="84"/>
      <c r="Q226" s="84"/>
    </row>
    <row r="227" spans="1:17" s="2" customFormat="1" x14ac:dyDescent="0.25">
      <c r="A227" s="54" t="s">
        <v>42</v>
      </c>
      <c r="B227" s="54"/>
      <c r="C227" s="54"/>
      <c r="D227" s="54"/>
      <c r="E227" s="54"/>
      <c r="F227" s="54"/>
      <c r="G227" s="54"/>
      <c r="H227" s="54"/>
      <c r="I227" s="54"/>
      <c r="J227" s="54"/>
      <c r="K227" s="84">
        <v>0</v>
      </c>
      <c r="L227" s="84"/>
      <c r="M227" s="84"/>
      <c r="N227" s="84">
        <v>0</v>
      </c>
      <c r="O227" s="84"/>
      <c r="P227" s="84"/>
      <c r="Q227" s="84"/>
    </row>
    <row r="228" spans="1:17" s="2" customFormat="1" x14ac:dyDescent="0.25">
      <c r="A228" s="54" t="s">
        <v>43</v>
      </c>
      <c r="B228" s="54"/>
      <c r="C228" s="54"/>
      <c r="D228" s="54"/>
      <c r="E228" s="54"/>
      <c r="F228" s="54"/>
      <c r="G228" s="54"/>
      <c r="H228" s="54"/>
      <c r="I228" s="54"/>
      <c r="J228" s="54"/>
      <c r="K228" s="84">
        <v>0</v>
      </c>
      <c r="L228" s="84"/>
      <c r="M228" s="84"/>
      <c r="N228" s="84">
        <v>0</v>
      </c>
      <c r="O228" s="84"/>
      <c r="P228" s="84"/>
      <c r="Q228" s="84"/>
    </row>
    <row r="229" spans="1:17" s="2" customFormat="1" x14ac:dyDescent="0.25">
      <c r="A229" s="54" t="s">
        <v>44</v>
      </c>
      <c r="B229" s="54"/>
      <c r="C229" s="54"/>
      <c r="D229" s="54"/>
      <c r="E229" s="54"/>
      <c r="F229" s="54"/>
      <c r="G229" s="54"/>
      <c r="H229" s="54"/>
      <c r="I229" s="54"/>
      <c r="J229" s="54"/>
      <c r="K229" s="84">
        <v>0</v>
      </c>
      <c r="L229" s="84"/>
      <c r="M229" s="84"/>
      <c r="N229" s="84">
        <v>0</v>
      </c>
      <c r="O229" s="84"/>
      <c r="P229" s="84"/>
      <c r="Q229" s="84"/>
    </row>
    <row r="230" spans="1:17" s="2" customFormat="1" x14ac:dyDescent="0.25">
      <c r="A230" s="54" t="s">
        <v>45</v>
      </c>
      <c r="B230" s="54"/>
      <c r="C230" s="54"/>
      <c r="D230" s="54"/>
      <c r="E230" s="54"/>
      <c r="F230" s="54"/>
      <c r="G230" s="54"/>
      <c r="H230" s="54"/>
      <c r="I230" s="54"/>
      <c r="J230" s="54"/>
      <c r="K230" s="84">
        <v>0</v>
      </c>
      <c r="L230" s="84"/>
      <c r="M230" s="84"/>
      <c r="N230" s="84">
        <v>0</v>
      </c>
      <c r="O230" s="84"/>
      <c r="P230" s="84"/>
      <c r="Q230" s="84"/>
    </row>
    <row r="231" spans="1:17" s="2" customFormat="1" ht="17.25" customHeight="1" x14ac:dyDescent="0.25">
      <c r="A231" s="74"/>
      <c r="B231" s="75"/>
      <c r="C231" s="75"/>
      <c r="D231" s="75"/>
      <c r="E231" s="75"/>
      <c r="F231" s="75"/>
      <c r="G231" s="75"/>
      <c r="H231" s="75"/>
      <c r="I231" s="75"/>
      <c r="J231" s="75"/>
      <c r="K231" s="75"/>
      <c r="L231" s="75"/>
      <c r="M231" s="75"/>
      <c r="N231" s="75"/>
      <c r="O231" s="75"/>
      <c r="P231" s="75"/>
      <c r="Q231" s="76"/>
    </row>
    <row r="232" spans="1:17" s="2" customFormat="1" ht="24.75" customHeight="1" x14ac:dyDescent="0.25">
      <c r="A232" s="171" t="s">
        <v>46</v>
      </c>
      <c r="B232" s="171"/>
      <c r="C232" s="171"/>
      <c r="D232" s="171"/>
      <c r="E232" s="171"/>
      <c r="F232" s="171"/>
      <c r="G232" s="171"/>
      <c r="H232" s="171"/>
      <c r="I232" s="171"/>
      <c r="J232" s="171"/>
      <c r="K232" s="171"/>
      <c r="L232" s="171"/>
      <c r="M232" s="171"/>
      <c r="N232" s="171"/>
      <c r="O232" s="171"/>
      <c r="P232" s="171"/>
      <c r="Q232" s="171"/>
    </row>
    <row r="233" spans="1:17" s="2" customFormat="1" ht="16.5" customHeight="1" x14ac:dyDescent="0.25">
      <c r="A233" s="171"/>
      <c r="B233" s="171"/>
      <c r="C233" s="171"/>
      <c r="D233" s="171"/>
      <c r="E233" s="171"/>
      <c r="F233" s="171"/>
      <c r="G233" s="171"/>
      <c r="H233" s="171"/>
      <c r="I233" s="171"/>
      <c r="J233" s="171"/>
      <c r="K233" s="171"/>
      <c r="L233" s="171"/>
      <c r="M233" s="171"/>
      <c r="N233" s="171"/>
      <c r="O233" s="171"/>
      <c r="P233" s="171"/>
      <c r="Q233" s="171"/>
    </row>
    <row r="234" spans="1:17" s="2" customFormat="1" ht="18.75" x14ac:dyDescent="0.25">
      <c r="A234" s="136"/>
      <c r="B234" s="137"/>
      <c r="C234" s="137"/>
      <c r="D234" s="137"/>
      <c r="E234" s="137"/>
      <c r="F234" s="137"/>
      <c r="G234" s="137"/>
      <c r="H234" s="137"/>
      <c r="I234" s="137"/>
      <c r="J234" s="137"/>
      <c r="K234" s="137"/>
      <c r="L234" s="137"/>
      <c r="M234" s="137"/>
      <c r="N234" s="137"/>
      <c r="O234" s="137"/>
      <c r="P234" s="137"/>
      <c r="Q234" s="138"/>
    </row>
    <row r="235" spans="1:17" s="2" customFormat="1" ht="15" customHeight="1" x14ac:dyDescent="0.25">
      <c r="A235" s="173" t="s">
        <v>139</v>
      </c>
      <c r="B235" s="174"/>
      <c r="C235" s="174"/>
      <c r="D235" s="174"/>
      <c r="E235" s="174"/>
      <c r="F235" s="174"/>
      <c r="G235" s="174"/>
      <c r="H235" s="174"/>
      <c r="I235" s="174"/>
      <c r="J235" s="174"/>
      <c r="K235" s="174"/>
      <c r="L235" s="174"/>
      <c r="M235" s="174"/>
      <c r="N235" s="174"/>
      <c r="O235" s="174"/>
      <c r="P235" s="174"/>
      <c r="Q235" s="175"/>
    </row>
    <row r="236" spans="1:17" s="2" customFormat="1" ht="18.75" x14ac:dyDescent="0.25">
      <c r="A236" s="176" t="s">
        <v>47</v>
      </c>
      <c r="B236" s="177"/>
      <c r="C236" s="177"/>
      <c r="D236" s="177"/>
      <c r="E236" s="177"/>
      <c r="F236" s="177"/>
      <c r="G236" s="177"/>
      <c r="H236" s="177"/>
      <c r="I236" s="177"/>
      <c r="J236" s="177"/>
      <c r="K236" s="177"/>
      <c r="L236" s="177"/>
      <c r="M236" s="177"/>
      <c r="N236" s="177"/>
      <c r="O236" s="177"/>
      <c r="P236" s="177"/>
      <c r="Q236" s="178"/>
    </row>
    <row r="237" spans="1:17" s="2" customFormat="1" ht="18.75" x14ac:dyDescent="0.25">
      <c r="A237" s="183" t="s">
        <v>283</v>
      </c>
      <c r="B237" s="184"/>
      <c r="C237" s="184"/>
      <c r="D237" s="184"/>
      <c r="E237" s="184"/>
      <c r="F237" s="184"/>
      <c r="G237" s="184"/>
      <c r="H237" s="184"/>
      <c r="I237" s="184"/>
      <c r="J237" s="184"/>
      <c r="K237" s="184"/>
      <c r="L237" s="184"/>
      <c r="M237" s="184"/>
      <c r="N237" s="184"/>
      <c r="O237" s="184"/>
      <c r="P237" s="184"/>
      <c r="Q237" s="185"/>
    </row>
    <row r="238" spans="1:17" s="2" customFormat="1" ht="18.75" customHeight="1" x14ac:dyDescent="0.25">
      <c r="A238" s="180" t="s">
        <v>213</v>
      </c>
      <c r="B238" s="181"/>
      <c r="C238" s="181"/>
      <c r="D238" s="181"/>
      <c r="E238" s="181"/>
      <c r="F238" s="181"/>
      <c r="G238" s="181"/>
      <c r="H238" s="181"/>
      <c r="I238" s="181"/>
      <c r="J238" s="181"/>
      <c r="K238" s="181"/>
      <c r="L238" s="181"/>
      <c r="M238" s="181"/>
      <c r="N238" s="181"/>
      <c r="O238" s="181"/>
      <c r="P238" s="181"/>
      <c r="Q238" s="182"/>
    </row>
    <row r="239" spans="1:17" s="2" customFormat="1" x14ac:dyDescent="0.25">
      <c r="A239" s="104"/>
      <c r="B239" s="105"/>
      <c r="C239" s="105"/>
      <c r="D239" s="105"/>
      <c r="E239" s="105"/>
      <c r="F239" s="105"/>
      <c r="G239" s="105"/>
      <c r="H239" s="105"/>
      <c r="I239" s="105"/>
      <c r="J239" s="105"/>
      <c r="K239" s="105"/>
      <c r="L239" s="105"/>
      <c r="M239" s="105"/>
      <c r="N239" s="105"/>
      <c r="O239" s="105"/>
      <c r="P239" s="105"/>
      <c r="Q239" s="106"/>
    </row>
    <row r="240" spans="1:17" s="2" customFormat="1" ht="15" customHeight="1" x14ac:dyDescent="0.25">
      <c r="A240" s="143" t="s">
        <v>48</v>
      </c>
      <c r="B240" s="143"/>
      <c r="C240" s="143"/>
      <c r="D240" s="143"/>
      <c r="E240" s="143"/>
      <c r="F240" s="143"/>
      <c r="G240" s="143"/>
      <c r="H240" s="143"/>
      <c r="I240" s="143"/>
      <c r="J240" s="143"/>
      <c r="K240" s="143"/>
      <c r="L240" s="277">
        <v>352645678.74000001</v>
      </c>
      <c r="M240" s="277"/>
      <c r="N240" s="277"/>
      <c r="O240" s="277"/>
      <c r="P240" s="277"/>
      <c r="Q240" s="277"/>
    </row>
    <row r="241" spans="1:17" s="2" customFormat="1" ht="15" customHeight="1" x14ac:dyDescent="0.25">
      <c r="A241" s="164" t="s">
        <v>49</v>
      </c>
      <c r="B241" s="164"/>
      <c r="C241" s="164"/>
      <c r="D241" s="164"/>
      <c r="E241" s="164"/>
      <c r="F241" s="164"/>
      <c r="G241" s="164"/>
      <c r="H241" s="164"/>
      <c r="I241" s="164"/>
      <c r="J241" s="164"/>
      <c r="K241" s="164"/>
      <c r="L241" s="229">
        <f>SUM(L242:Q246)</f>
        <v>0</v>
      </c>
      <c r="M241" s="229"/>
      <c r="N241" s="229"/>
      <c r="O241" s="229"/>
      <c r="P241" s="229"/>
      <c r="Q241" s="229"/>
    </row>
    <row r="242" spans="1:17" s="2" customFormat="1" x14ac:dyDescent="0.25">
      <c r="A242" s="79" t="s">
        <v>210</v>
      </c>
      <c r="B242" s="79"/>
      <c r="C242" s="79"/>
      <c r="D242" s="79"/>
      <c r="E242" s="79"/>
      <c r="F242" s="79"/>
      <c r="G242" s="79"/>
      <c r="H242" s="79"/>
      <c r="I242" s="79"/>
      <c r="J242" s="79"/>
      <c r="K242" s="79"/>
      <c r="L242" s="142">
        <v>0</v>
      </c>
      <c r="M242" s="142"/>
      <c r="N242" s="142"/>
      <c r="O242" s="142"/>
      <c r="P242" s="142"/>
      <c r="Q242" s="142"/>
    </row>
    <row r="243" spans="1:17" s="2" customFormat="1" x14ac:dyDescent="0.25">
      <c r="A243" s="79" t="s">
        <v>50</v>
      </c>
      <c r="B243" s="79"/>
      <c r="C243" s="79"/>
      <c r="D243" s="79"/>
      <c r="E243" s="79"/>
      <c r="F243" s="79"/>
      <c r="G243" s="79"/>
      <c r="H243" s="79"/>
      <c r="I243" s="79"/>
      <c r="J243" s="79"/>
      <c r="K243" s="79"/>
      <c r="L243" s="142">
        <v>0</v>
      </c>
      <c r="M243" s="142"/>
      <c r="N243" s="142"/>
      <c r="O243" s="142"/>
      <c r="P243" s="142"/>
      <c r="Q243" s="142"/>
    </row>
    <row r="244" spans="1:17" s="2" customFormat="1" x14ac:dyDescent="0.25">
      <c r="A244" s="79" t="s">
        <v>51</v>
      </c>
      <c r="B244" s="79"/>
      <c r="C244" s="79"/>
      <c r="D244" s="79"/>
      <c r="E244" s="79"/>
      <c r="F244" s="79"/>
      <c r="G244" s="79"/>
      <c r="H244" s="79"/>
      <c r="I244" s="79"/>
      <c r="J244" s="79"/>
      <c r="K244" s="79"/>
      <c r="L244" s="142">
        <v>0</v>
      </c>
      <c r="M244" s="142"/>
      <c r="N244" s="142"/>
      <c r="O244" s="142"/>
      <c r="P244" s="142"/>
      <c r="Q244" s="142"/>
    </row>
    <row r="245" spans="1:17" s="2" customFormat="1" x14ac:dyDescent="0.25">
      <c r="A245" s="54" t="s">
        <v>52</v>
      </c>
      <c r="B245" s="54"/>
      <c r="C245" s="54"/>
      <c r="D245" s="54"/>
      <c r="E245" s="54"/>
      <c r="F245" s="54"/>
      <c r="G245" s="54"/>
      <c r="H245" s="54"/>
      <c r="I245" s="54"/>
      <c r="J245" s="54"/>
      <c r="K245" s="54"/>
      <c r="L245" s="56">
        <v>0</v>
      </c>
      <c r="M245" s="56"/>
      <c r="N245" s="56"/>
      <c r="O245" s="56"/>
      <c r="P245" s="56"/>
      <c r="Q245" s="56"/>
    </row>
    <row r="246" spans="1:17" s="2" customFormat="1" x14ac:dyDescent="0.25">
      <c r="A246" s="54" t="s">
        <v>53</v>
      </c>
      <c r="B246" s="54"/>
      <c r="C246" s="54"/>
      <c r="D246" s="54"/>
      <c r="E246" s="54"/>
      <c r="F246" s="54"/>
      <c r="G246" s="54"/>
      <c r="H246" s="54"/>
      <c r="I246" s="54"/>
      <c r="J246" s="54"/>
      <c r="K246" s="54"/>
      <c r="L246" s="56">
        <v>0</v>
      </c>
      <c r="M246" s="56"/>
      <c r="N246" s="56"/>
      <c r="O246" s="56"/>
      <c r="P246" s="56"/>
      <c r="Q246" s="56"/>
    </row>
    <row r="247" spans="1:17" s="2" customFormat="1" x14ac:dyDescent="0.25">
      <c r="A247" s="69" t="s">
        <v>54</v>
      </c>
      <c r="B247" s="69"/>
      <c r="C247" s="69"/>
      <c r="D247" s="69"/>
      <c r="E247" s="69"/>
      <c r="F247" s="69"/>
      <c r="G247" s="69"/>
      <c r="H247" s="69"/>
      <c r="I247" s="69"/>
      <c r="J247" s="69"/>
      <c r="K247" s="69"/>
      <c r="L247" s="128">
        <f>SUM(L248:Q250)</f>
        <v>0</v>
      </c>
      <c r="M247" s="128"/>
      <c r="N247" s="128"/>
      <c r="O247" s="128"/>
      <c r="P247" s="128"/>
      <c r="Q247" s="128"/>
    </row>
    <row r="248" spans="1:17" s="2" customFormat="1" x14ac:dyDescent="0.25">
      <c r="A248" s="54" t="s">
        <v>211</v>
      </c>
      <c r="B248" s="54"/>
      <c r="C248" s="54"/>
      <c r="D248" s="54"/>
      <c r="E248" s="54"/>
      <c r="F248" s="54"/>
      <c r="G248" s="54"/>
      <c r="H248" s="54"/>
      <c r="I248" s="54"/>
      <c r="J248" s="54"/>
      <c r="K248" s="54"/>
      <c r="L248" s="56">
        <v>0</v>
      </c>
      <c r="M248" s="56"/>
      <c r="N248" s="56"/>
      <c r="O248" s="56"/>
      <c r="P248" s="56"/>
      <c r="Q248" s="56"/>
    </row>
    <row r="249" spans="1:17" s="2" customFormat="1" x14ac:dyDescent="0.25">
      <c r="A249" s="54" t="s">
        <v>55</v>
      </c>
      <c r="B249" s="54"/>
      <c r="C249" s="54"/>
      <c r="D249" s="54"/>
      <c r="E249" s="54"/>
      <c r="F249" s="54"/>
      <c r="G249" s="54"/>
      <c r="H249" s="54"/>
      <c r="I249" s="54"/>
      <c r="J249" s="54"/>
      <c r="K249" s="54"/>
      <c r="L249" s="56">
        <v>0</v>
      </c>
      <c r="M249" s="56"/>
      <c r="N249" s="56"/>
      <c r="O249" s="56"/>
      <c r="P249" s="56"/>
      <c r="Q249" s="56"/>
    </row>
    <row r="250" spans="1:17" s="2" customFormat="1" x14ac:dyDescent="0.25">
      <c r="A250" s="54" t="s">
        <v>56</v>
      </c>
      <c r="B250" s="54"/>
      <c r="C250" s="54"/>
      <c r="D250" s="54"/>
      <c r="E250" s="54"/>
      <c r="F250" s="54"/>
      <c r="G250" s="54"/>
      <c r="H250" s="54"/>
      <c r="I250" s="54"/>
      <c r="J250" s="54"/>
      <c r="K250" s="54"/>
      <c r="L250" s="55">
        <v>0</v>
      </c>
      <c r="M250" s="55"/>
      <c r="N250" s="55"/>
      <c r="O250" s="55"/>
      <c r="P250" s="55"/>
      <c r="Q250" s="55"/>
    </row>
    <row r="251" spans="1:17" s="2" customFormat="1" x14ac:dyDescent="0.25">
      <c r="A251" s="69" t="s">
        <v>212</v>
      </c>
      <c r="B251" s="69"/>
      <c r="C251" s="69"/>
      <c r="D251" s="69"/>
      <c r="E251" s="69"/>
      <c r="F251" s="69"/>
      <c r="G251" s="69"/>
      <c r="H251" s="69"/>
      <c r="I251" s="69"/>
      <c r="J251" s="69"/>
      <c r="K251" s="69"/>
      <c r="L251" s="70">
        <f>+L240+L241-L247</f>
        <v>352645678.74000001</v>
      </c>
      <c r="M251" s="70"/>
      <c r="N251" s="70"/>
      <c r="O251" s="70"/>
      <c r="P251" s="70"/>
      <c r="Q251" s="70"/>
    </row>
    <row r="252" spans="1:17" s="2" customFormat="1" ht="19.5" customHeight="1" x14ac:dyDescent="0.25">
      <c r="A252" s="11"/>
      <c r="B252" s="12"/>
      <c r="C252" s="12"/>
      <c r="D252" s="12"/>
      <c r="E252" s="12"/>
      <c r="F252" s="12"/>
      <c r="G252" s="12"/>
      <c r="H252" s="13"/>
      <c r="I252" s="13"/>
      <c r="J252" s="13"/>
      <c r="K252" s="13"/>
      <c r="L252" s="13"/>
      <c r="M252" s="13"/>
      <c r="N252" s="13"/>
      <c r="O252" s="13"/>
      <c r="P252" s="13"/>
      <c r="Q252" s="14"/>
    </row>
    <row r="253" spans="1:17" s="2" customFormat="1" ht="19.5" customHeight="1" x14ac:dyDescent="0.25">
      <c r="A253" s="173" t="s">
        <v>139</v>
      </c>
      <c r="B253" s="174"/>
      <c r="C253" s="174"/>
      <c r="D253" s="174"/>
      <c r="E253" s="174"/>
      <c r="F253" s="174"/>
      <c r="G253" s="174"/>
      <c r="H253" s="174"/>
      <c r="I253" s="174"/>
      <c r="J253" s="174"/>
      <c r="K253" s="174"/>
      <c r="L253" s="174"/>
      <c r="M253" s="174"/>
      <c r="N253" s="174"/>
      <c r="O253" s="174"/>
      <c r="P253" s="174"/>
      <c r="Q253" s="175"/>
    </row>
    <row r="254" spans="1:17" s="2" customFormat="1" ht="20.25" customHeight="1" x14ac:dyDescent="0.25">
      <c r="A254" s="176" t="s">
        <v>57</v>
      </c>
      <c r="B254" s="177"/>
      <c r="C254" s="177"/>
      <c r="D254" s="177"/>
      <c r="E254" s="177"/>
      <c r="F254" s="177"/>
      <c r="G254" s="177"/>
      <c r="H254" s="177"/>
      <c r="I254" s="177"/>
      <c r="J254" s="177"/>
      <c r="K254" s="177"/>
      <c r="L254" s="177"/>
      <c r="M254" s="177"/>
      <c r="N254" s="177"/>
      <c r="O254" s="177"/>
      <c r="P254" s="177"/>
      <c r="Q254" s="178"/>
    </row>
    <row r="255" spans="1:17" s="2" customFormat="1" ht="22.5" customHeight="1" x14ac:dyDescent="0.25">
      <c r="A255" s="183" t="s">
        <v>283</v>
      </c>
      <c r="B255" s="184"/>
      <c r="C255" s="184"/>
      <c r="D255" s="184"/>
      <c r="E255" s="184"/>
      <c r="F255" s="184"/>
      <c r="G255" s="184"/>
      <c r="H255" s="184"/>
      <c r="I255" s="184"/>
      <c r="J255" s="184"/>
      <c r="K255" s="184"/>
      <c r="L255" s="184"/>
      <c r="M255" s="184"/>
      <c r="N255" s="184"/>
      <c r="O255" s="184"/>
      <c r="P255" s="184"/>
      <c r="Q255" s="185"/>
    </row>
    <row r="256" spans="1:17" s="2" customFormat="1" ht="22.5" customHeight="1" x14ac:dyDescent="0.25">
      <c r="A256" s="180" t="s">
        <v>213</v>
      </c>
      <c r="B256" s="181"/>
      <c r="C256" s="181"/>
      <c r="D256" s="181"/>
      <c r="E256" s="181"/>
      <c r="F256" s="181"/>
      <c r="G256" s="181"/>
      <c r="H256" s="181"/>
      <c r="I256" s="181"/>
      <c r="J256" s="181"/>
      <c r="K256" s="181"/>
      <c r="L256" s="181"/>
      <c r="M256" s="181"/>
      <c r="N256" s="181"/>
      <c r="O256" s="181"/>
      <c r="P256" s="181"/>
      <c r="Q256" s="182"/>
    </row>
    <row r="257" spans="1:18" s="2" customFormat="1" ht="18.75" x14ac:dyDescent="0.25">
      <c r="A257" s="40"/>
      <c r="B257" s="38"/>
      <c r="C257" s="38"/>
      <c r="D257" s="38"/>
      <c r="E257" s="38"/>
      <c r="F257" s="38"/>
      <c r="G257" s="38"/>
      <c r="H257" s="38"/>
      <c r="I257" s="38"/>
      <c r="J257" s="38"/>
      <c r="K257" s="38"/>
      <c r="L257" s="38"/>
      <c r="M257" s="38"/>
      <c r="N257" s="38"/>
      <c r="O257" s="38"/>
      <c r="P257" s="38"/>
      <c r="Q257" s="41"/>
    </row>
    <row r="258" spans="1:18" s="2" customFormat="1" x14ac:dyDescent="0.25">
      <c r="A258" s="69" t="s">
        <v>58</v>
      </c>
      <c r="B258" s="69"/>
      <c r="C258" s="69"/>
      <c r="D258" s="69"/>
      <c r="E258" s="69"/>
      <c r="F258" s="69"/>
      <c r="G258" s="69"/>
      <c r="H258" s="69"/>
      <c r="I258" s="69"/>
      <c r="J258" s="69"/>
      <c r="K258" s="69"/>
      <c r="L258" s="128">
        <v>223719986.50999999</v>
      </c>
      <c r="M258" s="128"/>
      <c r="N258" s="128"/>
      <c r="O258" s="128"/>
      <c r="P258" s="128"/>
      <c r="Q258" s="128"/>
      <c r="R258" s="43"/>
    </row>
    <row r="259" spans="1:18" s="2" customFormat="1" ht="10.5" customHeight="1" x14ac:dyDescent="0.25">
      <c r="A259" s="69"/>
      <c r="B259" s="69"/>
      <c r="C259" s="69"/>
      <c r="D259" s="69"/>
      <c r="E259" s="69"/>
      <c r="F259" s="69"/>
      <c r="G259" s="69"/>
      <c r="H259" s="69"/>
      <c r="I259" s="69"/>
      <c r="J259" s="69"/>
      <c r="K259" s="69"/>
      <c r="L259" s="179"/>
      <c r="M259" s="179"/>
      <c r="N259" s="179"/>
      <c r="O259" s="179"/>
      <c r="P259" s="179"/>
      <c r="Q259" s="179"/>
      <c r="R259" s="43"/>
    </row>
    <row r="260" spans="1:18" s="2" customFormat="1" x14ac:dyDescent="0.25">
      <c r="A260" s="69" t="s">
        <v>59</v>
      </c>
      <c r="B260" s="69"/>
      <c r="C260" s="69"/>
      <c r="D260" s="69"/>
      <c r="E260" s="69"/>
      <c r="F260" s="69"/>
      <c r="G260" s="69"/>
      <c r="H260" s="69"/>
      <c r="I260" s="69"/>
      <c r="J260" s="69"/>
      <c r="K260" s="69"/>
      <c r="L260" s="128">
        <f>SUM(L262:Q278)</f>
        <v>8734677.1400000006</v>
      </c>
      <c r="M260" s="128"/>
      <c r="N260" s="128"/>
      <c r="O260" s="128"/>
      <c r="P260" s="128"/>
      <c r="Q260" s="128"/>
      <c r="R260" s="43"/>
    </row>
    <row r="261" spans="1:18" s="2" customFormat="1" ht="10.5" customHeight="1" x14ac:dyDescent="0.25">
      <c r="A261" s="85"/>
      <c r="B261" s="85"/>
      <c r="C261" s="85"/>
      <c r="D261" s="85"/>
      <c r="E261" s="85"/>
      <c r="F261" s="85"/>
      <c r="G261" s="85"/>
      <c r="H261" s="85"/>
      <c r="I261" s="85"/>
      <c r="J261" s="85"/>
      <c r="K261" s="85"/>
      <c r="L261" s="170"/>
      <c r="M261" s="170"/>
      <c r="N261" s="170"/>
      <c r="O261" s="170"/>
      <c r="P261" s="170"/>
      <c r="Q261" s="170"/>
      <c r="R261" s="43"/>
    </row>
    <row r="262" spans="1:18" s="2" customFormat="1" hidden="1" x14ac:dyDescent="0.25">
      <c r="A262" s="54" t="s">
        <v>168</v>
      </c>
      <c r="B262" s="54"/>
      <c r="C262" s="54"/>
      <c r="D262" s="54"/>
      <c r="E262" s="54"/>
      <c r="F262" s="54"/>
      <c r="G262" s="54"/>
      <c r="H262" s="54"/>
      <c r="I262" s="54"/>
      <c r="J262" s="54"/>
      <c r="K262" s="54"/>
      <c r="L262" s="55">
        <v>0</v>
      </c>
      <c r="M262" s="55"/>
      <c r="N262" s="55"/>
      <c r="O262" s="55"/>
      <c r="P262" s="55"/>
      <c r="Q262" s="55"/>
      <c r="R262" s="43"/>
    </row>
    <row r="263" spans="1:18" hidden="1" x14ac:dyDescent="0.25">
      <c r="A263" s="54" t="s">
        <v>169</v>
      </c>
      <c r="B263" s="54"/>
      <c r="C263" s="54"/>
      <c r="D263" s="54"/>
      <c r="E263" s="54"/>
      <c r="F263" s="54"/>
      <c r="G263" s="54"/>
      <c r="H263" s="54"/>
      <c r="I263" s="54"/>
      <c r="J263" s="54"/>
      <c r="K263" s="54"/>
      <c r="L263" s="55"/>
      <c r="M263" s="55"/>
      <c r="N263" s="55"/>
      <c r="O263" s="55"/>
      <c r="P263" s="55"/>
      <c r="Q263" s="55"/>
      <c r="R263" s="42"/>
    </row>
    <row r="264" spans="1:18" hidden="1" x14ac:dyDescent="0.25">
      <c r="A264" s="54" t="s">
        <v>170</v>
      </c>
      <c r="B264" s="54"/>
      <c r="C264" s="54"/>
      <c r="D264" s="54"/>
      <c r="E264" s="54"/>
      <c r="F264" s="54"/>
      <c r="G264" s="54"/>
      <c r="H264" s="54"/>
      <c r="I264" s="54"/>
      <c r="J264" s="54"/>
      <c r="K264" s="54"/>
      <c r="L264" s="55"/>
      <c r="M264" s="55"/>
      <c r="N264" s="55"/>
      <c r="O264" s="55"/>
      <c r="P264" s="55"/>
      <c r="Q264" s="55"/>
      <c r="R264" s="42"/>
    </row>
    <row r="265" spans="1:18" hidden="1" x14ac:dyDescent="0.25">
      <c r="A265" s="54" t="s">
        <v>157</v>
      </c>
      <c r="B265" s="54"/>
      <c r="C265" s="54"/>
      <c r="D265" s="54"/>
      <c r="E265" s="54"/>
      <c r="F265" s="54"/>
      <c r="G265" s="54"/>
      <c r="H265" s="54"/>
      <c r="I265" s="54"/>
      <c r="J265" s="54"/>
      <c r="K265" s="54"/>
      <c r="L265" s="55"/>
      <c r="M265" s="55"/>
      <c r="N265" s="55"/>
      <c r="O265" s="55"/>
      <c r="P265" s="55"/>
      <c r="Q265" s="55"/>
      <c r="R265" s="42"/>
    </row>
    <row r="266" spans="1:18" hidden="1" x14ac:dyDescent="0.25">
      <c r="A266" s="54" t="s">
        <v>158</v>
      </c>
      <c r="B266" s="54"/>
      <c r="C266" s="54"/>
      <c r="D266" s="54"/>
      <c r="E266" s="54"/>
      <c r="F266" s="54"/>
      <c r="G266" s="54"/>
      <c r="H266" s="54"/>
      <c r="I266" s="54"/>
      <c r="J266" s="54"/>
      <c r="K266" s="54"/>
      <c r="L266" s="55"/>
      <c r="M266" s="55"/>
      <c r="N266" s="55"/>
      <c r="O266" s="55"/>
      <c r="P266" s="55"/>
      <c r="Q266" s="55"/>
      <c r="R266" s="42"/>
    </row>
    <row r="267" spans="1:18" hidden="1" x14ac:dyDescent="0.25">
      <c r="A267" s="54" t="s">
        <v>158</v>
      </c>
      <c r="B267" s="54"/>
      <c r="C267" s="54"/>
      <c r="D267" s="54"/>
      <c r="E267" s="54"/>
      <c r="F267" s="54"/>
      <c r="G267" s="54"/>
      <c r="H267" s="54"/>
      <c r="I267" s="54"/>
      <c r="J267" s="54"/>
      <c r="K267" s="54"/>
      <c r="L267" s="55"/>
      <c r="M267" s="55"/>
      <c r="N267" s="55"/>
      <c r="O267" s="55"/>
      <c r="P267" s="55"/>
      <c r="Q267" s="55"/>
      <c r="R267" s="42"/>
    </row>
    <row r="268" spans="1:18" s="2" customFormat="1" hidden="1" x14ac:dyDescent="0.25">
      <c r="A268" s="54" t="s">
        <v>153</v>
      </c>
      <c r="B268" s="54"/>
      <c r="C268" s="54"/>
      <c r="D268" s="54"/>
      <c r="E268" s="54"/>
      <c r="F268" s="54"/>
      <c r="G268" s="54"/>
      <c r="H268" s="54"/>
      <c r="I268" s="54"/>
      <c r="J268" s="54"/>
      <c r="K268" s="54"/>
      <c r="L268" s="55"/>
      <c r="M268" s="55"/>
      <c r="N268" s="55"/>
      <c r="O268" s="55"/>
      <c r="P268" s="55"/>
      <c r="Q268" s="55"/>
      <c r="R268" s="43"/>
    </row>
    <row r="269" spans="1:18" s="2" customFormat="1" hidden="1" x14ac:dyDescent="0.25">
      <c r="A269" s="54" t="s">
        <v>159</v>
      </c>
      <c r="B269" s="54"/>
      <c r="C269" s="54"/>
      <c r="D269" s="54"/>
      <c r="E269" s="54"/>
      <c r="F269" s="54"/>
      <c r="G269" s="54"/>
      <c r="H269" s="54"/>
      <c r="I269" s="54"/>
      <c r="J269" s="54"/>
      <c r="K269" s="54"/>
      <c r="L269" s="55"/>
      <c r="M269" s="55"/>
      <c r="N269" s="55"/>
      <c r="O269" s="55"/>
      <c r="P269" s="55"/>
      <c r="Q269" s="55"/>
      <c r="R269" s="43"/>
    </row>
    <row r="270" spans="1:18" s="2" customFormat="1" hidden="1" x14ac:dyDescent="0.25">
      <c r="A270" s="54" t="s">
        <v>160</v>
      </c>
      <c r="B270" s="54"/>
      <c r="C270" s="54"/>
      <c r="D270" s="54"/>
      <c r="E270" s="54"/>
      <c r="F270" s="54"/>
      <c r="G270" s="54"/>
      <c r="H270" s="54"/>
      <c r="I270" s="54"/>
      <c r="J270" s="54"/>
      <c r="K270" s="54"/>
      <c r="L270" s="55"/>
      <c r="M270" s="55"/>
      <c r="N270" s="55"/>
      <c r="O270" s="55"/>
      <c r="P270" s="55"/>
      <c r="Q270" s="55"/>
      <c r="R270" s="43"/>
    </row>
    <row r="271" spans="1:18" s="2" customFormat="1" hidden="1" x14ac:dyDescent="0.25">
      <c r="A271" s="54" t="s">
        <v>12</v>
      </c>
      <c r="B271" s="54"/>
      <c r="C271" s="54"/>
      <c r="D271" s="54"/>
      <c r="E271" s="54"/>
      <c r="F271" s="54"/>
      <c r="G271" s="54"/>
      <c r="H271" s="54"/>
      <c r="I271" s="54"/>
      <c r="J271" s="54"/>
      <c r="K271" s="54"/>
      <c r="L271" s="55"/>
      <c r="M271" s="55"/>
      <c r="N271" s="55"/>
      <c r="O271" s="55"/>
      <c r="P271" s="55"/>
      <c r="Q271" s="55"/>
      <c r="R271" s="43"/>
    </row>
    <row r="272" spans="1:18" hidden="1" x14ac:dyDescent="0.25">
      <c r="A272" s="54" t="s">
        <v>108</v>
      </c>
      <c r="B272" s="54"/>
      <c r="C272" s="54"/>
      <c r="D272" s="54"/>
      <c r="E272" s="54"/>
      <c r="F272" s="54"/>
      <c r="G272" s="54"/>
      <c r="H272" s="54"/>
      <c r="I272" s="54"/>
      <c r="J272" s="54"/>
      <c r="K272" s="54"/>
      <c r="L272" s="55"/>
      <c r="M272" s="55"/>
      <c r="N272" s="55"/>
      <c r="O272" s="55"/>
      <c r="P272" s="55"/>
      <c r="Q272" s="55"/>
      <c r="R272" s="42"/>
    </row>
    <row r="273" spans="1:19" hidden="1" x14ac:dyDescent="0.25">
      <c r="A273" s="54" t="s">
        <v>60</v>
      </c>
      <c r="B273" s="54"/>
      <c r="C273" s="54"/>
      <c r="D273" s="54"/>
      <c r="E273" s="54"/>
      <c r="F273" s="54"/>
      <c r="G273" s="54"/>
      <c r="H273" s="54"/>
      <c r="I273" s="54"/>
      <c r="J273" s="54"/>
      <c r="K273" s="54"/>
      <c r="L273" s="55"/>
      <c r="M273" s="55"/>
      <c r="N273" s="55"/>
      <c r="O273" s="55"/>
      <c r="P273" s="55"/>
      <c r="Q273" s="55"/>
      <c r="R273" s="42"/>
    </row>
    <row r="274" spans="1:19" hidden="1" x14ac:dyDescent="0.25">
      <c r="A274" s="54" t="s">
        <v>61</v>
      </c>
      <c r="B274" s="54"/>
      <c r="C274" s="54"/>
      <c r="D274" s="54"/>
      <c r="E274" s="54"/>
      <c r="F274" s="54"/>
      <c r="G274" s="54"/>
      <c r="H274" s="54"/>
      <c r="I274" s="54"/>
      <c r="J274" s="54"/>
      <c r="K274" s="54"/>
      <c r="L274" s="55"/>
      <c r="M274" s="55"/>
      <c r="N274" s="55"/>
      <c r="O274" s="55"/>
      <c r="P274" s="55"/>
      <c r="Q274" s="55"/>
      <c r="R274" s="42"/>
    </row>
    <row r="275" spans="1:19" hidden="1" x14ac:dyDescent="0.25">
      <c r="A275" s="54" t="s">
        <v>62</v>
      </c>
      <c r="B275" s="54"/>
      <c r="C275" s="54"/>
      <c r="D275" s="54"/>
      <c r="E275" s="54"/>
      <c r="F275" s="54"/>
      <c r="G275" s="54"/>
      <c r="H275" s="54"/>
      <c r="I275" s="54"/>
      <c r="J275" s="54"/>
      <c r="K275" s="54"/>
      <c r="L275" s="55"/>
      <c r="M275" s="55"/>
      <c r="N275" s="55"/>
      <c r="O275" s="55"/>
      <c r="P275" s="55"/>
      <c r="Q275" s="55"/>
      <c r="R275" s="42"/>
    </row>
    <row r="276" spans="1:19" hidden="1" x14ac:dyDescent="0.25">
      <c r="A276" s="54" t="s">
        <v>257</v>
      </c>
      <c r="B276" s="54"/>
      <c r="C276" s="54"/>
      <c r="D276" s="54"/>
      <c r="E276" s="54"/>
      <c r="F276" s="54"/>
      <c r="G276" s="54"/>
      <c r="H276" s="54"/>
      <c r="I276" s="54"/>
      <c r="J276" s="54"/>
      <c r="K276" s="54"/>
      <c r="L276" s="56"/>
      <c r="M276" s="56"/>
      <c r="N276" s="56"/>
      <c r="O276" s="56"/>
      <c r="P276" s="56"/>
      <c r="Q276" s="56"/>
      <c r="R276" s="42"/>
    </row>
    <row r="277" spans="1:19" x14ac:dyDescent="0.25">
      <c r="A277" s="54" t="s">
        <v>214</v>
      </c>
      <c r="B277" s="54"/>
      <c r="C277" s="54"/>
      <c r="D277" s="54"/>
      <c r="E277" s="54"/>
      <c r="F277" s="54"/>
      <c r="G277" s="54"/>
      <c r="H277" s="54"/>
      <c r="I277" s="54"/>
      <c r="J277" s="54"/>
      <c r="K277" s="54"/>
      <c r="L277" s="56">
        <v>6760900.2800000003</v>
      </c>
      <c r="M277" s="56"/>
      <c r="N277" s="56"/>
      <c r="O277" s="56"/>
      <c r="P277" s="56"/>
      <c r="Q277" s="56"/>
      <c r="R277" s="42"/>
      <c r="S277" s="42"/>
    </row>
    <row r="278" spans="1:19" x14ac:dyDescent="0.25">
      <c r="A278" s="54" t="s">
        <v>63</v>
      </c>
      <c r="B278" s="54"/>
      <c r="C278" s="54"/>
      <c r="D278" s="54"/>
      <c r="E278" s="54"/>
      <c r="F278" s="54"/>
      <c r="G278" s="54"/>
      <c r="H278" s="54"/>
      <c r="I278" s="54"/>
      <c r="J278" s="54"/>
      <c r="K278" s="54"/>
      <c r="L278" s="55">
        <v>1973776.86</v>
      </c>
      <c r="M278" s="55"/>
      <c r="N278" s="55"/>
      <c r="O278" s="55"/>
      <c r="P278" s="55"/>
      <c r="Q278" s="55"/>
      <c r="R278" s="42"/>
      <c r="S278" s="42"/>
    </row>
    <row r="279" spans="1:19" ht="9.75" customHeight="1" x14ac:dyDescent="0.25">
      <c r="A279" s="230"/>
      <c r="B279" s="230"/>
      <c r="C279" s="230"/>
      <c r="D279" s="230"/>
      <c r="E279" s="230"/>
      <c r="F279" s="230"/>
      <c r="G279" s="230"/>
      <c r="H279" s="230"/>
      <c r="I279" s="230"/>
      <c r="J279" s="230"/>
      <c r="K279" s="230"/>
      <c r="L279" s="230"/>
      <c r="M279" s="230"/>
      <c r="N279" s="230"/>
      <c r="O279" s="230"/>
      <c r="P279" s="230"/>
      <c r="Q279" s="230"/>
      <c r="R279" s="42"/>
    </row>
    <row r="280" spans="1:19" x14ac:dyDescent="0.25">
      <c r="A280" s="69" t="s">
        <v>215</v>
      </c>
      <c r="B280" s="69"/>
      <c r="C280" s="69"/>
      <c r="D280" s="69"/>
      <c r="E280" s="69"/>
      <c r="F280" s="69"/>
      <c r="G280" s="69"/>
      <c r="H280" s="69"/>
      <c r="I280" s="69"/>
      <c r="J280" s="69"/>
      <c r="K280" s="69"/>
      <c r="L280" s="128">
        <f>SUM(L281:Q287)</f>
        <v>0</v>
      </c>
      <c r="M280" s="128"/>
      <c r="N280" s="128"/>
      <c r="O280" s="128"/>
      <c r="P280" s="128"/>
      <c r="Q280" s="128"/>
      <c r="R280" s="42"/>
    </row>
    <row r="281" spans="1:19" x14ac:dyDescent="0.25">
      <c r="A281" s="54" t="s">
        <v>64</v>
      </c>
      <c r="B281" s="54"/>
      <c r="C281" s="54"/>
      <c r="D281" s="54"/>
      <c r="E281" s="54"/>
      <c r="F281" s="54"/>
      <c r="G281" s="54"/>
      <c r="H281" s="54"/>
      <c r="I281" s="54"/>
      <c r="J281" s="54"/>
      <c r="K281" s="54"/>
      <c r="L281" s="55">
        <v>0</v>
      </c>
      <c r="M281" s="55"/>
      <c r="N281" s="55"/>
      <c r="O281" s="55"/>
      <c r="P281" s="55"/>
      <c r="Q281" s="55"/>
      <c r="R281" s="42"/>
    </row>
    <row r="282" spans="1:19" x14ac:dyDescent="0.25">
      <c r="A282" s="54" t="s">
        <v>65</v>
      </c>
      <c r="B282" s="54"/>
      <c r="C282" s="54"/>
      <c r="D282" s="54"/>
      <c r="E282" s="54"/>
      <c r="F282" s="54"/>
      <c r="G282" s="54"/>
      <c r="H282" s="54"/>
      <c r="I282" s="54"/>
      <c r="J282" s="54"/>
      <c r="K282" s="54"/>
      <c r="L282" s="55">
        <v>0</v>
      </c>
      <c r="M282" s="55"/>
      <c r="N282" s="55"/>
      <c r="O282" s="55"/>
      <c r="P282" s="55"/>
      <c r="Q282" s="55"/>
      <c r="R282" s="42"/>
    </row>
    <row r="283" spans="1:19" x14ac:dyDescent="0.25">
      <c r="A283" s="54" t="s">
        <v>66</v>
      </c>
      <c r="B283" s="54"/>
      <c r="C283" s="54"/>
      <c r="D283" s="54"/>
      <c r="E283" s="54"/>
      <c r="F283" s="54"/>
      <c r="G283" s="54"/>
      <c r="H283" s="54"/>
      <c r="I283" s="54"/>
      <c r="J283" s="54"/>
      <c r="K283" s="54"/>
      <c r="L283" s="55">
        <v>0</v>
      </c>
      <c r="M283" s="55"/>
      <c r="N283" s="55"/>
      <c r="O283" s="55"/>
      <c r="P283" s="55"/>
      <c r="Q283" s="55"/>
      <c r="R283" s="42"/>
    </row>
    <row r="284" spans="1:19" x14ac:dyDescent="0.25">
      <c r="A284" s="54" t="s">
        <v>67</v>
      </c>
      <c r="B284" s="54"/>
      <c r="C284" s="54"/>
      <c r="D284" s="54"/>
      <c r="E284" s="54"/>
      <c r="F284" s="54"/>
      <c r="G284" s="54"/>
      <c r="H284" s="54"/>
      <c r="I284" s="54"/>
      <c r="J284" s="54"/>
      <c r="K284" s="54"/>
      <c r="L284" s="55">
        <v>0</v>
      </c>
      <c r="M284" s="55"/>
      <c r="N284" s="55"/>
      <c r="O284" s="55"/>
      <c r="P284" s="55"/>
      <c r="Q284" s="55"/>
      <c r="R284" s="42"/>
    </row>
    <row r="285" spans="1:19" x14ac:dyDescent="0.25">
      <c r="A285" s="54" t="s">
        <v>68</v>
      </c>
      <c r="B285" s="54"/>
      <c r="C285" s="54"/>
      <c r="D285" s="54"/>
      <c r="E285" s="54"/>
      <c r="F285" s="54"/>
      <c r="G285" s="54"/>
      <c r="H285" s="54"/>
      <c r="I285" s="54"/>
      <c r="J285" s="54"/>
      <c r="K285" s="54"/>
      <c r="L285" s="55">
        <v>0</v>
      </c>
      <c r="M285" s="55"/>
      <c r="N285" s="55"/>
      <c r="O285" s="55"/>
      <c r="P285" s="55"/>
      <c r="Q285" s="55"/>
      <c r="R285" s="42"/>
    </row>
    <row r="286" spans="1:19" x14ac:dyDescent="0.25">
      <c r="A286" s="54" t="s">
        <v>69</v>
      </c>
      <c r="B286" s="54"/>
      <c r="C286" s="54"/>
      <c r="D286" s="54"/>
      <c r="E286" s="54"/>
      <c r="F286" s="54"/>
      <c r="G286" s="54"/>
      <c r="H286" s="54"/>
      <c r="I286" s="54"/>
      <c r="J286" s="54"/>
      <c r="K286" s="54"/>
      <c r="L286" s="55">
        <v>0</v>
      </c>
      <c r="M286" s="55"/>
      <c r="N286" s="55"/>
      <c r="O286" s="55"/>
      <c r="P286" s="55"/>
      <c r="Q286" s="55"/>
      <c r="R286" s="42"/>
    </row>
    <row r="287" spans="1:19" x14ac:dyDescent="0.25">
      <c r="A287" s="54" t="s">
        <v>70</v>
      </c>
      <c r="B287" s="54"/>
      <c r="C287" s="54"/>
      <c r="D287" s="54"/>
      <c r="E287" s="54"/>
      <c r="F287" s="54"/>
      <c r="G287" s="54"/>
      <c r="H287" s="54"/>
      <c r="I287" s="54"/>
      <c r="J287" s="54"/>
      <c r="K287" s="54"/>
      <c r="L287" s="55">
        <f>0</f>
        <v>0</v>
      </c>
      <c r="M287" s="55"/>
      <c r="N287" s="55"/>
      <c r="O287" s="55"/>
      <c r="P287" s="55"/>
      <c r="Q287" s="55"/>
      <c r="R287" s="42"/>
    </row>
    <row r="288" spans="1:19" x14ac:dyDescent="0.25">
      <c r="A288" s="230"/>
      <c r="B288" s="230"/>
      <c r="C288" s="230"/>
      <c r="D288" s="230"/>
      <c r="E288" s="230"/>
      <c r="F288" s="230"/>
      <c r="G288" s="230"/>
      <c r="H288" s="230"/>
      <c r="I288" s="230"/>
      <c r="J288" s="230"/>
      <c r="K288" s="230"/>
      <c r="L288" s="230"/>
      <c r="M288" s="230"/>
      <c r="N288" s="230"/>
      <c r="O288" s="230"/>
      <c r="P288" s="230"/>
      <c r="Q288" s="230"/>
      <c r="R288" s="42"/>
    </row>
    <row r="289" spans="1:18" x14ac:dyDescent="0.25">
      <c r="A289" s="69" t="s">
        <v>71</v>
      </c>
      <c r="B289" s="69"/>
      <c r="C289" s="69"/>
      <c r="D289" s="69"/>
      <c r="E289" s="69"/>
      <c r="F289" s="69"/>
      <c r="G289" s="69"/>
      <c r="H289" s="69"/>
      <c r="I289" s="69"/>
      <c r="J289" s="69"/>
      <c r="K289" s="69"/>
      <c r="L289" s="70">
        <f>+L258-L260+L280</f>
        <v>214985309.37</v>
      </c>
      <c r="M289" s="70"/>
      <c r="N289" s="70"/>
      <c r="O289" s="70"/>
      <c r="P289" s="70"/>
      <c r="Q289" s="70"/>
      <c r="R289" s="42"/>
    </row>
    <row r="290" spans="1:18" x14ac:dyDescent="0.25">
      <c r="A290" s="16"/>
      <c r="B290" s="15"/>
      <c r="C290" s="15"/>
      <c r="D290" s="15"/>
      <c r="E290" s="15"/>
      <c r="F290" s="15"/>
      <c r="G290" s="15"/>
      <c r="H290" s="15"/>
      <c r="I290" s="15"/>
      <c r="J290" s="15"/>
      <c r="K290" s="15"/>
      <c r="L290" s="13"/>
      <c r="M290" s="13"/>
      <c r="N290" s="13"/>
      <c r="O290" s="13"/>
      <c r="P290" s="13"/>
      <c r="Q290" s="14"/>
    </row>
    <row r="291" spans="1:18" ht="32.25" customHeight="1" x14ac:dyDescent="0.25">
      <c r="A291" s="82" t="s">
        <v>289</v>
      </c>
      <c r="B291" s="82"/>
      <c r="C291" s="82"/>
      <c r="D291" s="82"/>
      <c r="E291" s="82"/>
      <c r="F291" s="82"/>
      <c r="G291" s="82"/>
      <c r="H291" s="82"/>
      <c r="I291" s="82"/>
      <c r="J291" s="82"/>
      <c r="K291" s="82"/>
      <c r="L291" s="82"/>
      <c r="M291" s="82"/>
      <c r="N291" s="82"/>
      <c r="O291" s="82"/>
      <c r="P291" s="82"/>
      <c r="Q291" s="82"/>
    </row>
    <row r="292" spans="1:18" s="2" customFormat="1" x14ac:dyDescent="0.25">
      <c r="A292" s="96"/>
      <c r="B292" s="96"/>
      <c r="C292" s="96"/>
      <c r="D292" s="96"/>
      <c r="E292" s="96"/>
      <c r="F292" s="96"/>
      <c r="G292" s="96"/>
      <c r="H292" s="96"/>
      <c r="I292" s="96"/>
      <c r="J292" s="96"/>
      <c r="K292" s="96"/>
      <c r="L292" s="96"/>
      <c r="M292" s="96"/>
      <c r="N292" s="96"/>
      <c r="O292" s="96"/>
      <c r="P292" s="96"/>
      <c r="Q292" s="96"/>
    </row>
    <row r="293" spans="1:18" s="2" customFormat="1" ht="27.75" customHeight="1" x14ac:dyDescent="0.25">
      <c r="A293" s="302" t="s">
        <v>216</v>
      </c>
      <c r="B293" s="302"/>
      <c r="C293" s="302"/>
      <c r="D293" s="302"/>
      <c r="E293" s="302"/>
      <c r="F293" s="302"/>
      <c r="G293" s="302"/>
      <c r="H293" s="302"/>
      <c r="I293" s="302"/>
      <c r="J293" s="302"/>
      <c r="K293" s="302"/>
      <c r="L293" s="302"/>
      <c r="M293" s="302"/>
      <c r="N293" s="302"/>
      <c r="O293" s="302"/>
      <c r="P293" s="302"/>
      <c r="Q293" s="302"/>
    </row>
    <row r="294" spans="1:18" s="2" customFormat="1" x14ac:dyDescent="0.25">
      <c r="A294" s="104"/>
      <c r="B294" s="105"/>
      <c r="C294" s="105"/>
      <c r="D294" s="105"/>
      <c r="E294" s="105"/>
      <c r="F294" s="105"/>
      <c r="G294" s="105"/>
      <c r="H294" s="105"/>
      <c r="I294" s="105"/>
      <c r="J294" s="105"/>
      <c r="K294" s="105"/>
      <c r="L294" s="105"/>
      <c r="M294" s="105"/>
      <c r="N294" s="105"/>
      <c r="O294" s="105"/>
      <c r="P294" s="105"/>
      <c r="Q294" s="106"/>
    </row>
    <row r="295" spans="1:18" s="2" customFormat="1" ht="15.75" x14ac:dyDescent="0.25">
      <c r="A295" s="217" t="s">
        <v>217</v>
      </c>
      <c r="B295" s="217"/>
      <c r="C295" s="217"/>
      <c r="D295" s="217"/>
      <c r="E295" s="217"/>
      <c r="F295" s="217"/>
      <c r="G295" s="217"/>
      <c r="H295" s="217"/>
      <c r="I295" s="217"/>
      <c r="J295" s="217"/>
      <c r="K295" s="217"/>
      <c r="L295" s="217"/>
      <c r="M295" s="70">
        <f>SUM(M297:Q299)</f>
        <v>174883648.85000002</v>
      </c>
      <c r="N295" s="70"/>
      <c r="O295" s="70"/>
      <c r="P295" s="70"/>
      <c r="Q295" s="70"/>
    </row>
    <row r="296" spans="1:18" s="2" customFormat="1" x14ac:dyDescent="0.25">
      <c r="A296" s="74"/>
      <c r="B296" s="75"/>
      <c r="C296" s="75"/>
      <c r="D296" s="75"/>
      <c r="E296" s="75"/>
      <c r="F296" s="75"/>
      <c r="G296" s="75"/>
      <c r="H296" s="75"/>
      <c r="I296" s="75"/>
      <c r="J296" s="75"/>
      <c r="K296" s="75"/>
      <c r="L296" s="75"/>
      <c r="M296" s="75"/>
      <c r="N296" s="75"/>
      <c r="O296" s="75"/>
      <c r="P296" s="75"/>
      <c r="Q296" s="76"/>
    </row>
    <row r="297" spans="1:18" s="2" customFormat="1" x14ac:dyDescent="0.25">
      <c r="A297" s="54" t="s">
        <v>113</v>
      </c>
      <c r="B297" s="54"/>
      <c r="C297" s="54"/>
      <c r="D297" s="54"/>
      <c r="E297" s="54"/>
      <c r="F297" s="54"/>
      <c r="G297" s="54"/>
      <c r="H297" s="54"/>
      <c r="I297" s="54"/>
      <c r="J297" s="54"/>
      <c r="K297" s="54"/>
      <c r="L297" s="54"/>
      <c r="M297" s="56">
        <v>37428862.990000002</v>
      </c>
      <c r="N297" s="56"/>
      <c r="O297" s="56"/>
      <c r="P297" s="56"/>
      <c r="Q297" s="56"/>
    </row>
    <row r="298" spans="1:18" s="2" customFormat="1" x14ac:dyDescent="0.25">
      <c r="A298" s="54" t="s">
        <v>85</v>
      </c>
      <c r="B298" s="54"/>
      <c r="C298" s="54"/>
      <c r="D298" s="54"/>
      <c r="E298" s="54"/>
      <c r="F298" s="54"/>
      <c r="G298" s="54"/>
      <c r="H298" s="54"/>
      <c r="I298" s="54"/>
      <c r="J298" s="54"/>
      <c r="K298" s="54"/>
      <c r="L298" s="54"/>
      <c r="M298" s="56">
        <v>300000</v>
      </c>
      <c r="N298" s="56"/>
      <c r="O298" s="56"/>
      <c r="P298" s="56"/>
      <c r="Q298" s="56"/>
    </row>
    <row r="299" spans="1:18" s="2" customFormat="1" x14ac:dyDescent="0.25">
      <c r="A299" s="54" t="s">
        <v>86</v>
      </c>
      <c r="B299" s="54"/>
      <c r="C299" s="54"/>
      <c r="D299" s="54"/>
      <c r="E299" s="54"/>
      <c r="F299" s="54"/>
      <c r="G299" s="54"/>
      <c r="H299" s="54"/>
      <c r="I299" s="54"/>
      <c r="J299" s="54"/>
      <c r="K299" s="54"/>
      <c r="L299" s="54"/>
      <c r="M299" s="56">
        <v>137154785.86000001</v>
      </c>
      <c r="N299" s="56"/>
      <c r="O299" s="56"/>
      <c r="P299" s="56"/>
      <c r="Q299" s="56"/>
    </row>
    <row r="300" spans="1:18" s="2" customFormat="1" x14ac:dyDescent="0.25">
      <c r="A300" s="74"/>
      <c r="B300" s="75"/>
      <c r="C300" s="75"/>
      <c r="D300" s="75"/>
      <c r="E300" s="75"/>
      <c r="F300" s="75"/>
      <c r="G300" s="75"/>
      <c r="H300" s="75"/>
      <c r="I300" s="75"/>
      <c r="J300" s="75"/>
      <c r="K300" s="75"/>
      <c r="L300" s="75"/>
      <c r="M300" s="75"/>
      <c r="N300" s="75"/>
      <c r="O300" s="75"/>
      <c r="P300" s="75"/>
      <c r="Q300" s="76"/>
    </row>
    <row r="301" spans="1:18" s="2" customFormat="1" ht="15.75" x14ac:dyDescent="0.25">
      <c r="A301" s="217" t="s">
        <v>218</v>
      </c>
      <c r="B301" s="217"/>
      <c r="C301" s="217"/>
      <c r="D301" s="217"/>
      <c r="E301" s="217"/>
      <c r="F301" s="217"/>
      <c r="G301" s="217"/>
      <c r="H301" s="217"/>
      <c r="I301" s="217"/>
      <c r="J301" s="217"/>
      <c r="K301" s="217"/>
      <c r="L301" s="217"/>
      <c r="M301" s="217"/>
      <c r="N301" s="217"/>
      <c r="O301" s="217"/>
      <c r="P301" s="217"/>
      <c r="Q301" s="217"/>
    </row>
    <row r="302" spans="1:18" s="2" customFormat="1" ht="12.75" customHeight="1" x14ac:dyDescent="0.25">
      <c r="A302" s="104"/>
      <c r="B302" s="105"/>
      <c r="C302" s="105"/>
      <c r="D302" s="105"/>
      <c r="E302" s="105"/>
      <c r="F302" s="105"/>
      <c r="G302" s="105"/>
      <c r="H302" s="105"/>
      <c r="I302" s="105"/>
      <c r="J302" s="105"/>
      <c r="K302" s="105"/>
      <c r="L302" s="105"/>
      <c r="M302" s="105"/>
      <c r="N302" s="105"/>
      <c r="O302" s="105"/>
      <c r="P302" s="105"/>
      <c r="Q302" s="106"/>
    </row>
    <row r="303" spans="1:18" s="2" customFormat="1" x14ac:dyDescent="0.25">
      <c r="A303" s="69" t="s">
        <v>72</v>
      </c>
      <c r="B303" s="69"/>
      <c r="C303" s="69"/>
      <c r="D303" s="69"/>
      <c r="E303" s="69"/>
      <c r="F303" s="69"/>
      <c r="G303" s="69"/>
      <c r="H303" s="69"/>
      <c r="I303" s="69"/>
      <c r="J303" s="69"/>
      <c r="K303" s="69"/>
      <c r="L303" s="69"/>
      <c r="M303" s="69"/>
      <c r="N303" s="69"/>
      <c r="O303" s="69"/>
      <c r="P303" s="69"/>
      <c r="Q303" s="69"/>
    </row>
    <row r="304" spans="1:18" s="2" customFormat="1" x14ac:dyDescent="0.25">
      <c r="A304" s="54" t="s">
        <v>73</v>
      </c>
      <c r="B304" s="54"/>
      <c r="C304" s="54"/>
      <c r="D304" s="54"/>
      <c r="E304" s="54"/>
      <c r="F304" s="54"/>
      <c r="G304" s="54"/>
      <c r="H304" s="54"/>
      <c r="I304" s="54"/>
      <c r="J304" s="54"/>
      <c r="K304" s="54"/>
      <c r="L304" s="54"/>
      <c r="M304" s="56">
        <v>3315616581.9000001</v>
      </c>
      <c r="N304" s="56"/>
      <c r="O304" s="56"/>
      <c r="P304" s="56"/>
      <c r="Q304" s="56"/>
    </row>
    <row r="305" spans="1:17" s="2" customFormat="1" x14ac:dyDescent="0.25">
      <c r="A305" s="54" t="s">
        <v>74</v>
      </c>
      <c r="B305" s="54"/>
      <c r="C305" s="54"/>
      <c r="D305" s="54"/>
      <c r="E305" s="54"/>
      <c r="F305" s="54"/>
      <c r="G305" s="54"/>
      <c r="H305" s="54"/>
      <c r="I305" s="54"/>
      <c r="J305" s="54"/>
      <c r="K305" s="54"/>
      <c r="L305" s="54"/>
      <c r="M305" s="56">
        <v>2962970903.1599998</v>
      </c>
      <c r="N305" s="56"/>
      <c r="O305" s="56"/>
      <c r="P305" s="56"/>
      <c r="Q305" s="56"/>
    </row>
    <row r="306" spans="1:17" s="2" customFormat="1" x14ac:dyDescent="0.25">
      <c r="A306" s="54" t="s">
        <v>75</v>
      </c>
      <c r="B306" s="54"/>
      <c r="C306" s="54"/>
      <c r="D306" s="54"/>
      <c r="E306" s="54"/>
      <c r="F306" s="54"/>
      <c r="G306" s="54"/>
      <c r="H306" s="54"/>
      <c r="I306" s="54"/>
      <c r="J306" s="54"/>
      <c r="K306" s="54"/>
      <c r="L306" s="54"/>
      <c r="M306" s="56">
        <v>0</v>
      </c>
      <c r="N306" s="56"/>
      <c r="O306" s="56"/>
      <c r="P306" s="56"/>
      <c r="Q306" s="56"/>
    </row>
    <row r="307" spans="1:17" s="2" customFormat="1" x14ac:dyDescent="0.25">
      <c r="A307" s="54" t="s">
        <v>142</v>
      </c>
      <c r="B307" s="54"/>
      <c r="C307" s="54"/>
      <c r="D307" s="54"/>
      <c r="E307" s="54"/>
      <c r="F307" s="54"/>
      <c r="G307" s="54"/>
      <c r="H307" s="54"/>
      <c r="I307" s="54"/>
      <c r="J307" s="54"/>
      <c r="K307" s="54"/>
      <c r="L307" s="54"/>
      <c r="M307" s="56">
        <v>352645678.74000001</v>
      </c>
      <c r="N307" s="56"/>
      <c r="O307" s="56"/>
      <c r="P307" s="56"/>
      <c r="Q307" s="56"/>
    </row>
    <row r="308" spans="1:17" s="2" customFormat="1" x14ac:dyDescent="0.25">
      <c r="A308" s="54" t="s">
        <v>76</v>
      </c>
      <c r="B308" s="54"/>
      <c r="C308" s="54"/>
      <c r="D308" s="54"/>
      <c r="E308" s="54"/>
      <c r="F308" s="54"/>
      <c r="G308" s="54"/>
      <c r="H308" s="54"/>
      <c r="I308" s="54"/>
      <c r="J308" s="54"/>
      <c r="K308" s="54"/>
      <c r="L308" s="54"/>
      <c r="M308" s="56">
        <v>352645678.74000001</v>
      </c>
      <c r="N308" s="56"/>
      <c r="O308" s="56"/>
      <c r="P308" s="56"/>
      <c r="Q308" s="56"/>
    </row>
    <row r="309" spans="1:17" s="2" customFormat="1" x14ac:dyDescent="0.25">
      <c r="A309" s="74"/>
      <c r="B309" s="75"/>
      <c r="C309" s="75"/>
      <c r="D309" s="75"/>
      <c r="E309" s="75"/>
      <c r="F309" s="75"/>
      <c r="G309" s="75"/>
      <c r="H309" s="75"/>
      <c r="I309" s="75"/>
      <c r="J309" s="75"/>
      <c r="K309" s="75"/>
      <c r="L309" s="75"/>
      <c r="M309" s="75"/>
      <c r="N309" s="75"/>
      <c r="O309" s="75"/>
      <c r="P309" s="75"/>
      <c r="Q309" s="76"/>
    </row>
    <row r="310" spans="1:17" s="2" customFormat="1" x14ac:dyDescent="0.25">
      <c r="A310" s="69" t="s">
        <v>77</v>
      </c>
      <c r="B310" s="69"/>
      <c r="C310" s="69"/>
      <c r="D310" s="69"/>
      <c r="E310" s="69"/>
      <c r="F310" s="69"/>
      <c r="G310" s="69"/>
      <c r="H310" s="69"/>
      <c r="I310" s="69"/>
      <c r="J310" s="69"/>
      <c r="K310" s="69"/>
      <c r="L310" s="69"/>
      <c r="M310" s="69"/>
      <c r="N310" s="69"/>
      <c r="O310" s="69"/>
      <c r="P310" s="69"/>
      <c r="Q310" s="69"/>
    </row>
    <row r="311" spans="1:17" s="2" customFormat="1" x14ac:dyDescent="0.25">
      <c r="A311" s="54" t="s">
        <v>78</v>
      </c>
      <c r="B311" s="54"/>
      <c r="C311" s="54"/>
      <c r="D311" s="54"/>
      <c r="E311" s="54"/>
      <c r="F311" s="54"/>
      <c r="G311" s="54"/>
      <c r="H311" s="54"/>
      <c r="I311" s="54"/>
      <c r="J311" s="54"/>
      <c r="K311" s="54"/>
      <c r="L311" s="54"/>
      <c r="M311" s="56">
        <v>3315616581.9000001</v>
      </c>
      <c r="N311" s="56"/>
      <c r="O311" s="56"/>
      <c r="P311" s="56"/>
      <c r="Q311" s="56"/>
    </row>
    <row r="312" spans="1:17" s="2" customFormat="1" x14ac:dyDescent="0.25">
      <c r="A312" s="54" t="s">
        <v>79</v>
      </c>
      <c r="B312" s="54"/>
      <c r="C312" s="54"/>
      <c r="D312" s="54"/>
      <c r="E312" s="54"/>
      <c r="F312" s="54"/>
      <c r="G312" s="54"/>
      <c r="H312" s="54"/>
      <c r="I312" s="54"/>
      <c r="J312" s="54"/>
      <c r="K312" s="54"/>
      <c r="L312" s="54"/>
      <c r="M312" s="56">
        <v>1335785901.9100001</v>
      </c>
      <c r="N312" s="56"/>
      <c r="O312" s="56"/>
      <c r="P312" s="56"/>
      <c r="Q312" s="56"/>
    </row>
    <row r="313" spans="1:17" s="2" customFormat="1" x14ac:dyDescent="0.25">
      <c r="A313" s="54" t="s">
        <v>80</v>
      </c>
      <c r="B313" s="54"/>
      <c r="C313" s="54"/>
      <c r="D313" s="54"/>
      <c r="E313" s="54"/>
      <c r="F313" s="54"/>
      <c r="G313" s="54"/>
      <c r="H313" s="54"/>
      <c r="I313" s="54"/>
      <c r="J313" s="54"/>
      <c r="K313" s="54"/>
      <c r="L313" s="54"/>
      <c r="M313" s="56">
        <v>96102986.739999995</v>
      </c>
      <c r="N313" s="56"/>
      <c r="O313" s="56"/>
      <c r="P313" s="56"/>
      <c r="Q313" s="56"/>
    </row>
    <row r="314" spans="1:17" s="2" customFormat="1" x14ac:dyDescent="0.25">
      <c r="A314" s="54" t="s">
        <v>81</v>
      </c>
      <c r="B314" s="54"/>
      <c r="C314" s="54"/>
      <c r="D314" s="54"/>
      <c r="E314" s="54"/>
      <c r="F314" s="54"/>
      <c r="G314" s="54"/>
      <c r="H314" s="54"/>
      <c r="I314" s="54"/>
      <c r="J314" s="54"/>
      <c r="K314" s="54"/>
      <c r="L314" s="54"/>
      <c r="M314" s="56">
        <v>2075933666.73</v>
      </c>
      <c r="N314" s="56"/>
      <c r="O314" s="56"/>
      <c r="P314" s="56"/>
      <c r="Q314" s="56"/>
    </row>
    <row r="315" spans="1:17" s="2" customFormat="1" x14ac:dyDescent="0.25">
      <c r="A315" s="54" t="s">
        <v>82</v>
      </c>
      <c r="B315" s="54"/>
      <c r="C315" s="54"/>
      <c r="D315" s="54"/>
      <c r="E315" s="54"/>
      <c r="F315" s="54"/>
      <c r="G315" s="54"/>
      <c r="H315" s="54"/>
      <c r="I315" s="54"/>
      <c r="J315" s="54"/>
      <c r="K315" s="54"/>
      <c r="L315" s="54"/>
      <c r="M315" s="56">
        <v>223719986.50999999</v>
      </c>
      <c r="N315" s="56"/>
      <c r="O315" s="56"/>
      <c r="P315" s="56"/>
      <c r="Q315" s="56"/>
    </row>
    <row r="316" spans="1:17" s="2" customFormat="1" x14ac:dyDescent="0.25">
      <c r="A316" s="54" t="s">
        <v>83</v>
      </c>
      <c r="B316" s="54"/>
      <c r="C316" s="54"/>
      <c r="D316" s="54"/>
      <c r="E316" s="54"/>
      <c r="F316" s="54"/>
      <c r="G316" s="54"/>
      <c r="H316" s="54"/>
      <c r="I316" s="54"/>
      <c r="J316" s="54"/>
      <c r="K316" s="54"/>
      <c r="L316" s="54"/>
      <c r="M316" s="56">
        <v>217202222.90000001</v>
      </c>
      <c r="N316" s="56"/>
      <c r="O316" s="56"/>
      <c r="P316" s="56"/>
      <c r="Q316" s="56"/>
    </row>
    <row r="317" spans="1:17" s="2" customFormat="1" x14ac:dyDescent="0.25">
      <c r="A317" s="54" t="s">
        <v>84</v>
      </c>
      <c r="B317" s="54"/>
      <c r="C317" s="54"/>
      <c r="D317" s="54"/>
      <c r="E317" s="54"/>
      <c r="F317" s="54"/>
      <c r="G317" s="54"/>
      <c r="H317" s="54"/>
      <c r="I317" s="54"/>
      <c r="J317" s="54"/>
      <c r="K317" s="54"/>
      <c r="L317" s="54"/>
      <c r="M317" s="56">
        <v>179063126.11000001</v>
      </c>
      <c r="N317" s="56"/>
      <c r="O317" s="56"/>
      <c r="P317" s="56"/>
      <c r="Q317" s="56"/>
    </row>
    <row r="318" spans="1:17" s="2" customFormat="1" x14ac:dyDescent="0.25">
      <c r="A318" s="30"/>
      <c r="B318" s="9"/>
      <c r="C318" s="9"/>
      <c r="D318" s="9"/>
      <c r="E318" s="9"/>
      <c r="F318" s="9"/>
      <c r="G318" s="9"/>
      <c r="H318" s="9"/>
      <c r="I318" s="9"/>
      <c r="J318" s="9"/>
      <c r="K318" s="9"/>
      <c r="L318" s="9"/>
      <c r="M318" s="7"/>
      <c r="N318" s="7"/>
      <c r="O318" s="7"/>
      <c r="P318" s="7"/>
      <c r="Q318" s="39"/>
    </row>
    <row r="319" spans="1:17" s="2" customFormat="1" ht="119.25" customHeight="1" x14ac:dyDescent="0.25">
      <c r="A319" s="190" t="s">
        <v>290</v>
      </c>
      <c r="B319" s="191"/>
      <c r="C319" s="191"/>
      <c r="D319" s="191"/>
      <c r="E319" s="191"/>
      <c r="F319" s="191"/>
      <c r="G319" s="191"/>
      <c r="H319" s="191"/>
      <c r="I319" s="191"/>
      <c r="J319" s="191"/>
      <c r="K319" s="191"/>
      <c r="L319" s="191"/>
      <c r="M319" s="191"/>
      <c r="N319" s="191"/>
      <c r="O319" s="191"/>
      <c r="P319" s="191"/>
      <c r="Q319" s="192"/>
    </row>
    <row r="320" spans="1:17" s="2" customFormat="1" x14ac:dyDescent="0.25">
      <c r="A320" s="18"/>
      <c r="B320" s="8"/>
      <c r="C320" s="8"/>
      <c r="D320" s="8"/>
      <c r="E320" s="8"/>
      <c r="F320" s="8"/>
      <c r="G320" s="8"/>
      <c r="H320" s="8"/>
      <c r="I320" s="8"/>
      <c r="J320" s="8"/>
      <c r="K320" s="8"/>
      <c r="L320" s="8"/>
      <c r="M320" s="8"/>
      <c r="N320" s="8"/>
      <c r="O320" s="8"/>
      <c r="P320" s="8"/>
      <c r="Q320" s="19"/>
    </row>
    <row r="321" spans="1:17" s="2" customFormat="1" ht="24.75" customHeight="1" x14ac:dyDescent="0.3">
      <c r="A321" s="109" t="s">
        <v>140</v>
      </c>
      <c r="B321" s="110"/>
      <c r="C321" s="110"/>
      <c r="D321" s="110"/>
      <c r="E321" s="110"/>
      <c r="F321" s="110"/>
      <c r="G321" s="110"/>
      <c r="H321" s="110"/>
      <c r="I321" s="110"/>
      <c r="J321" s="110"/>
      <c r="K321" s="110"/>
      <c r="L321" s="110"/>
      <c r="M321" s="110"/>
      <c r="N321" s="110"/>
      <c r="O321" s="110"/>
      <c r="P321" s="110"/>
      <c r="Q321" s="111"/>
    </row>
    <row r="322" spans="1:17" s="2" customFormat="1" x14ac:dyDescent="0.25">
      <c r="A322" s="74"/>
      <c r="B322" s="75"/>
      <c r="C322" s="75"/>
      <c r="D322" s="75"/>
      <c r="E322" s="75"/>
      <c r="F322" s="75"/>
      <c r="G322" s="75"/>
      <c r="H322" s="75"/>
      <c r="I322" s="75"/>
      <c r="J322" s="75"/>
      <c r="K322" s="75"/>
      <c r="L322" s="75"/>
      <c r="M322" s="75"/>
      <c r="N322" s="75"/>
      <c r="O322" s="75"/>
      <c r="P322" s="75"/>
      <c r="Q322" s="76"/>
    </row>
    <row r="323" spans="1:17" s="2" customFormat="1" x14ac:dyDescent="0.25">
      <c r="A323" s="101" t="s">
        <v>87</v>
      </c>
      <c r="B323" s="102"/>
      <c r="C323" s="102"/>
      <c r="D323" s="102"/>
      <c r="E323" s="102"/>
      <c r="F323" s="102"/>
      <c r="G323" s="102"/>
      <c r="H323" s="102"/>
      <c r="I323" s="102"/>
      <c r="J323" s="102"/>
      <c r="K323" s="102"/>
      <c r="L323" s="102"/>
      <c r="M323" s="102"/>
      <c r="N323" s="102"/>
      <c r="O323" s="102"/>
      <c r="P323" s="102"/>
      <c r="Q323" s="103"/>
    </row>
    <row r="324" spans="1:17" s="2" customFormat="1" ht="12" customHeight="1" x14ac:dyDescent="0.25">
      <c r="A324" s="16"/>
      <c r="B324" s="15"/>
      <c r="C324" s="15"/>
      <c r="D324" s="15"/>
      <c r="E324" s="15"/>
      <c r="F324" s="15"/>
      <c r="G324" s="15"/>
      <c r="H324" s="15"/>
      <c r="I324" s="15"/>
      <c r="J324" s="15"/>
      <c r="K324" s="15"/>
      <c r="L324" s="15"/>
      <c r="M324" s="15"/>
      <c r="N324" s="15"/>
      <c r="O324" s="15"/>
      <c r="P324" s="15"/>
      <c r="Q324" s="17"/>
    </row>
    <row r="325" spans="1:17" s="2" customFormat="1" ht="71.25" customHeight="1" x14ac:dyDescent="0.25">
      <c r="A325" s="90" t="s">
        <v>308</v>
      </c>
      <c r="B325" s="91"/>
      <c r="C325" s="91"/>
      <c r="D325" s="91"/>
      <c r="E325" s="91"/>
      <c r="F325" s="91"/>
      <c r="G325" s="91"/>
      <c r="H325" s="91"/>
      <c r="I325" s="91"/>
      <c r="J325" s="91"/>
      <c r="K325" s="91"/>
      <c r="L325" s="91"/>
      <c r="M325" s="91"/>
      <c r="N325" s="91"/>
      <c r="O325" s="91"/>
      <c r="P325" s="91"/>
      <c r="Q325" s="92"/>
    </row>
    <row r="326" spans="1:17" s="2" customFormat="1" ht="58.5" customHeight="1" x14ac:dyDescent="0.25">
      <c r="A326" s="90" t="s">
        <v>114</v>
      </c>
      <c r="B326" s="91"/>
      <c r="C326" s="91"/>
      <c r="D326" s="91"/>
      <c r="E326" s="91"/>
      <c r="F326" s="91"/>
      <c r="G326" s="91"/>
      <c r="H326" s="91"/>
      <c r="I326" s="91"/>
      <c r="J326" s="91"/>
      <c r="K326" s="91"/>
      <c r="L326" s="91"/>
      <c r="M326" s="91"/>
      <c r="N326" s="91"/>
      <c r="O326" s="91"/>
      <c r="P326" s="91"/>
      <c r="Q326" s="92"/>
    </row>
    <row r="327" spans="1:17" s="2" customFormat="1" ht="54.75" customHeight="1" x14ac:dyDescent="0.25">
      <c r="A327" s="90" t="s">
        <v>88</v>
      </c>
      <c r="B327" s="91"/>
      <c r="C327" s="91"/>
      <c r="D327" s="91"/>
      <c r="E327" s="91"/>
      <c r="F327" s="91"/>
      <c r="G327" s="91"/>
      <c r="H327" s="91"/>
      <c r="I327" s="91"/>
      <c r="J327" s="91"/>
      <c r="K327" s="91"/>
      <c r="L327" s="91"/>
      <c r="M327" s="91"/>
      <c r="N327" s="91"/>
      <c r="O327" s="91"/>
      <c r="P327" s="91"/>
      <c r="Q327" s="92"/>
    </row>
    <row r="328" spans="1:17" s="2" customFormat="1" ht="34.5" customHeight="1" x14ac:dyDescent="0.25">
      <c r="A328" s="90" t="s">
        <v>89</v>
      </c>
      <c r="B328" s="91"/>
      <c r="C328" s="91"/>
      <c r="D328" s="91"/>
      <c r="E328" s="91"/>
      <c r="F328" s="91"/>
      <c r="G328" s="91"/>
      <c r="H328" s="91"/>
      <c r="I328" s="91"/>
      <c r="J328" s="91"/>
      <c r="K328" s="91"/>
      <c r="L328" s="91"/>
      <c r="M328" s="91"/>
      <c r="N328" s="91"/>
      <c r="O328" s="91"/>
      <c r="P328" s="91"/>
      <c r="Q328" s="92"/>
    </row>
    <row r="329" spans="1:17" s="2" customFormat="1" x14ac:dyDescent="0.25">
      <c r="A329" s="18"/>
      <c r="B329" s="8"/>
      <c r="C329" s="8"/>
      <c r="D329" s="8"/>
      <c r="E329" s="8"/>
      <c r="F329" s="8"/>
      <c r="G329" s="8"/>
      <c r="H329" s="8"/>
      <c r="I329" s="8"/>
      <c r="J329" s="8"/>
      <c r="K329" s="8"/>
      <c r="L329" s="8"/>
      <c r="M329" s="8"/>
      <c r="N329" s="8"/>
      <c r="O329" s="8"/>
      <c r="P329" s="8"/>
      <c r="Q329" s="19"/>
    </row>
    <row r="330" spans="1:17" s="2" customFormat="1" ht="15" customHeight="1" x14ac:dyDescent="0.25">
      <c r="A330" s="115" t="s">
        <v>232</v>
      </c>
      <c r="B330" s="193"/>
      <c r="C330" s="193"/>
      <c r="D330" s="193"/>
      <c r="E330" s="193"/>
      <c r="F330" s="193"/>
      <c r="G330" s="193"/>
      <c r="H330" s="193"/>
      <c r="I330" s="193"/>
      <c r="J330" s="193"/>
      <c r="K330" s="193"/>
      <c r="L330" s="193"/>
      <c r="M330" s="193"/>
      <c r="N330" s="193"/>
      <c r="O330" s="193"/>
      <c r="P330" s="193"/>
      <c r="Q330" s="194"/>
    </row>
    <row r="331" spans="1:17" s="2" customFormat="1" ht="12.75" customHeight="1" x14ac:dyDescent="0.25">
      <c r="A331" s="20"/>
      <c r="B331" s="21"/>
      <c r="C331" s="21"/>
      <c r="D331" s="21"/>
      <c r="E331" s="21"/>
      <c r="F331" s="21"/>
      <c r="G331" s="21"/>
      <c r="H331" s="21"/>
      <c r="I331" s="21"/>
      <c r="J331" s="21"/>
      <c r="K331" s="21"/>
      <c r="L331" s="21"/>
      <c r="M331" s="21"/>
      <c r="N331" s="21"/>
      <c r="O331" s="21"/>
      <c r="P331" s="21"/>
      <c r="Q331" s="22"/>
    </row>
    <row r="332" spans="1:17" s="2" customFormat="1" x14ac:dyDescent="0.25">
      <c r="A332" s="221" t="s">
        <v>291</v>
      </c>
      <c r="B332" s="222"/>
      <c r="C332" s="222"/>
      <c r="D332" s="222"/>
      <c r="E332" s="222"/>
      <c r="F332" s="222"/>
      <c r="G332" s="222"/>
      <c r="H332" s="222"/>
      <c r="I332" s="222"/>
      <c r="J332" s="222"/>
      <c r="K332" s="222"/>
      <c r="L332" s="222"/>
      <c r="M332" s="222"/>
      <c r="N332" s="222"/>
      <c r="O332" s="222"/>
      <c r="P332" s="222"/>
      <c r="Q332" s="223"/>
    </row>
    <row r="333" spans="1:17" s="2" customFormat="1" x14ac:dyDescent="0.25">
      <c r="A333" s="8"/>
      <c r="B333" s="8"/>
      <c r="C333" s="8"/>
      <c r="D333" s="8"/>
      <c r="E333" s="8"/>
      <c r="F333" s="8"/>
      <c r="G333" s="8"/>
      <c r="H333" s="8"/>
      <c r="I333" s="8"/>
      <c r="J333" s="8"/>
      <c r="K333" s="8"/>
      <c r="L333" s="8"/>
      <c r="M333" s="8"/>
      <c r="N333" s="8"/>
      <c r="O333" s="8"/>
      <c r="P333" s="8"/>
      <c r="Q333" s="8"/>
    </row>
    <row r="334" spans="1:17" s="2" customFormat="1" x14ac:dyDescent="0.25">
      <c r="A334" s="8"/>
      <c r="B334" s="8"/>
      <c r="C334" s="8"/>
      <c r="D334" s="8"/>
      <c r="E334" s="8"/>
      <c r="F334" s="8"/>
      <c r="G334" s="8"/>
      <c r="H334" s="8"/>
      <c r="I334" s="8"/>
      <c r="J334" s="8"/>
      <c r="K334" s="8"/>
      <c r="L334" s="8"/>
      <c r="M334" s="8"/>
      <c r="N334" s="8"/>
      <c r="O334" s="8"/>
      <c r="P334" s="8"/>
      <c r="Q334" s="8"/>
    </row>
    <row r="335" spans="1:17" s="2" customFormat="1" x14ac:dyDescent="0.25">
      <c r="A335" s="8"/>
      <c r="B335" s="8"/>
      <c r="C335" s="8"/>
      <c r="D335" s="8"/>
      <c r="E335" s="8"/>
      <c r="F335" s="8"/>
      <c r="G335" s="8"/>
      <c r="H335" s="8"/>
      <c r="I335" s="8"/>
      <c r="J335" s="8"/>
      <c r="K335" s="8"/>
      <c r="L335" s="8"/>
      <c r="M335" s="8"/>
      <c r="N335" s="8"/>
      <c r="O335" s="8"/>
      <c r="P335" s="8"/>
      <c r="Q335" s="8"/>
    </row>
    <row r="336" spans="1:17" s="2" customFormat="1" ht="17.25" customHeight="1" x14ac:dyDescent="0.25">
      <c r="A336" s="218" t="s">
        <v>219</v>
      </c>
      <c r="B336" s="219"/>
      <c r="C336" s="219"/>
      <c r="D336" s="219"/>
      <c r="E336" s="219"/>
      <c r="F336" s="219"/>
      <c r="G336" s="219"/>
      <c r="H336" s="219"/>
      <c r="I336" s="219"/>
      <c r="J336" s="219"/>
      <c r="K336" s="219"/>
      <c r="L336" s="219"/>
      <c r="M336" s="219"/>
      <c r="N336" s="219"/>
      <c r="O336" s="219"/>
      <c r="P336" s="219"/>
      <c r="Q336" s="220"/>
    </row>
    <row r="337" spans="1:17" s="2" customFormat="1" x14ac:dyDescent="0.25">
      <c r="A337" s="20"/>
      <c r="B337" s="21"/>
      <c r="C337" s="21"/>
      <c r="D337" s="21"/>
      <c r="E337" s="21"/>
      <c r="F337" s="21"/>
      <c r="G337" s="21"/>
      <c r="H337" s="21"/>
      <c r="I337" s="21"/>
      <c r="J337" s="21"/>
      <c r="K337" s="21"/>
      <c r="L337" s="21"/>
      <c r="M337" s="21"/>
      <c r="N337" s="21"/>
      <c r="O337" s="21"/>
      <c r="P337" s="21"/>
      <c r="Q337" s="22"/>
    </row>
    <row r="338" spans="1:17" s="2" customFormat="1" ht="30" customHeight="1" x14ac:dyDescent="0.25">
      <c r="A338" s="90" t="s">
        <v>242</v>
      </c>
      <c r="B338" s="93"/>
      <c r="C338" s="93"/>
      <c r="D338" s="93"/>
      <c r="E338" s="93"/>
      <c r="F338" s="93"/>
      <c r="G338" s="93"/>
      <c r="H338" s="93"/>
      <c r="I338" s="93"/>
      <c r="J338" s="93"/>
      <c r="K338" s="93"/>
      <c r="L338" s="93"/>
      <c r="M338" s="93"/>
      <c r="N338" s="93"/>
      <c r="O338" s="93"/>
      <c r="P338" s="93"/>
      <c r="Q338" s="94"/>
    </row>
    <row r="339" spans="1:17" s="2" customFormat="1" ht="167.25" customHeight="1" x14ac:dyDescent="0.25">
      <c r="A339" s="90" t="s">
        <v>243</v>
      </c>
      <c r="B339" s="93"/>
      <c r="C339" s="93"/>
      <c r="D339" s="93"/>
      <c r="E339" s="93"/>
      <c r="F339" s="93"/>
      <c r="G339" s="93"/>
      <c r="H339" s="93"/>
      <c r="I339" s="93"/>
      <c r="J339" s="93"/>
      <c r="K339" s="93"/>
      <c r="L339" s="93"/>
      <c r="M339" s="93"/>
      <c r="N339" s="93"/>
      <c r="O339" s="93"/>
      <c r="P339" s="93"/>
      <c r="Q339" s="94"/>
    </row>
    <row r="340" spans="1:17" s="2" customFormat="1" x14ac:dyDescent="0.25">
      <c r="A340" s="95"/>
      <c r="B340" s="96"/>
      <c r="C340" s="96"/>
      <c r="D340" s="96"/>
      <c r="E340" s="96"/>
      <c r="F340" s="96"/>
      <c r="G340" s="96"/>
      <c r="H340" s="96"/>
      <c r="I340" s="96"/>
      <c r="J340" s="96"/>
      <c r="K340" s="96"/>
      <c r="L340" s="96"/>
      <c r="M340" s="96"/>
      <c r="N340" s="96"/>
      <c r="O340" s="96"/>
      <c r="P340" s="96"/>
      <c r="Q340" s="97"/>
    </row>
    <row r="341" spans="1:17" s="2" customFormat="1" ht="18.75" customHeight="1" x14ac:dyDescent="0.25">
      <c r="A341" s="101" t="s">
        <v>90</v>
      </c>
      <c r="B341" s="102"/>
      <c r="C341" s="102"/>
      <c r="D341" s="102"/>
      <c r="E341" s="102"/>
      <c r="F341" s="102"/>
      <c r="G341" s="102"/>
      <c r="H341" s="102"/>
      <c r="I341" s="102"/>
      <c r="J341" s="102"/>
      <c r="K341" s="102"/>
      <c r="L341" s="102"/>
      <c r="M341" s="102"/>
      <c r="N341" s="102"/>
      <c r="O341" s="102"/>
      <c r="P341" s="102"/>
      <c r="Q341" s="103"/>
    </row>
    <row r="342" spans="1:17" s="2" customFormat="1" ht="15" customHeight="1" x14ac:dyDescent="0.25">
      <c r="A342" s="16"/>
      <c r="B342" s="15"/>
      <c r="C342" s="15"/>
      <c r="D342" s="15"/>
      <c r="E342" s="15"/>
      <c r="F342" s="15"/>
      <c r="G342" s="15"/>
      <c r="H342" s="15"/>
      <c r="I342" s="15"/>
      <c r="J342" s="15"/>
      <c r="K342" s="15"/>
      <c r="L342" s="15"/>
      <c r="M342" s="15"/>
      <c r="N342" s="15"/>
      <c r="O342" s="15"/>
      <c r="P342" s="15"/>
      <c r="Q342" s="17"/>
    </row>
    <row r="343" spans="1:17" s="2" customFormat="1" ht="31.5" customHeight="1" x14ac:dyDescent="0.25">
      <c r="A343" s="90" t="s">
        <v>292</v>
      </c>
      <c r="B343" s="93"/>
      <c r="C343" s="93"/>
      <c r="D343" s="93"/>
      <c r="E343" s="93"/>
      <c r="F343" s="93"/>
      <c r="G343" s="93"/>
      <c r="H343" s="93"/>
      <c r="I343" s="93"/>
      <c r="J343" s="93"/>
      <c r="K343" s="93"/>
      <c r="L343" s="93"/>
      <c r="M343" s="93"/>
      <c r="N343" s="93"/>
      <c r="O343" s="93"/>
      <c r="P343" s="93"/>
      <c r="Q343" s="92"/>
    </row>
    <row r="344" spans="1:17" s="2" customFormat="1" ht="51.75" customHeight="1" x14ac:dyDescent="0.25">
      <c r="A344" s="186" t="s">
        <v>293</v>
      </c>
      <c r="B344" s="93"/>
      <c r="C344" s="93"/>
      <c r="D344" s="93"/>
      <c r="E344" s="93"/>
      <c r="F344" s="93"/>
      <c r="G344" s="93"/>
      <c r="H344" s="93"/>
      <c r="I344" s="93"/>
      <c r="J344" s="93"/>
      <c r="K344" s="93"/>
      <c r="L344" s="93"/>
      <c r="M344" s="93"/>
      <c r="N344" s="93"/>
      <c r="O344" s="93"/>
      <c r="P344" s="93"/>
      <c r="Q344" s="94"/>
    </row>
    <row r="345" spans="1:17" s="2" customFormat="1" x14ac:dyDescent="0.25">
      <c r="A345" s="186" t="s">
        <v>307</v>
      </c>
      <c r="B345" s="93"/>
      <c r="C345" s="93"/>
      <c r="D345" s="93"/>
      <c r="E345" s="93"/>
      <c r="F345" s="93"/>
      <c r="G345" s="93"/>
      <c r="H345" s="93"/>
      <c r="I345" s="93"/>
      <c r="J345" s="93"/>
      <c r="K345" s="93"/>
      <c r="L345" s="93"/>
      <c r="M345" s="93"/>
      <c r="N345" s="93"/>
      <c r="O345" s="93"/>
      <c r="P345" s="93"/>
      <c r="Q345" s="94"/>
    </row>
    <row r="346" spans="1:17" s="2" customFormat="1" ht="43.5" customHeight="1" x14ac:dyDescent="0.25">
      <c r="A346" s="186" t="s">
        <v>294</v>
      </c>
      <c r="B346" s="93"/>
      <c r="C346" s="93"/>
      <c r="D346" s="93"/>
      <c r="E346" s="93"/>
      <c r="F346" s="93"/>
      <c r="G346" s="93"/>
      <c r="H346" s="93"/>
      <c r="I346" s="93"/>
      <c r="J346" s="93"/>
      <c r="K346" s="93"/>
      <c r="L346" s="93"/>
      <c r="M346" s="93"/>
      <c r="N346" s="93"/>
      <c r="O346" s="93"/>
      <c r="P346" s="93"/>
      <c r="Q346" s="94"/>
    </row>
    <row r="347" spans="1:17" s="2" customFormat="1" ht="69" customHeight="1" x14ac:dyDescent="0.25">
      <c r="A347" s="90" t="s">
        <v>295</v>
      </c>
      <c r="B347" s="91"/>
      <c r="C347" s="91"/>
      <c r="D347" s="91"/>
      <c r="E347" s="91"/>
      <c r="F347" s="91"/>
      <c r="G347" s="91"/>
      <c r="H347" s="91"/>
      <c r="I347" s="91"/>
      <c r="J347" s="91"/>
      <c r="K347" s="91"/>
      <c r="L347" s="91"/>
      <c r="M347" s="91"/>
      <c r="N347" s="91"/>
      <c r="O347" s="91"/>
      <c r="P347" s="91"/>
      <c r="Q347" s="92"/>
    </row>
    <row r="348" spans="1:17" s="2" customFormat="1" ht="52.5" customHeight="1" x14ac:dyDescent="0.25">
      <c r="A348" s="224" t="s">
        <v>296</v>
      </c>
      <c r="B348" s="93"/>
      <c r="C348" s="93"/>
      <c r="D348" s="93"/>
      <c r="E348" s="93"/>
      <c r="F348" s="93"/>
      <c r="G348" s="93"/>
      <c r="H348" s="93"/>
      <c r="I348" s="93"/>
      <c r="J348" s="93"/>
      <c r="K348" s="93"/>
      <c r="L348" s="93"/>
      <c r="M348" s="93"/>
      <c r="N348" s="93"/>
      <c r="O348" s="93"/>
      <c r="P348" s="93"/>
      <c r="Q348" s="94"/>
    </row>
    <row r="349" spans="1:17" s="2" customFormat="1" ht="33.75" customHeight="1" x14ac:dyDescent="0.25">
      <c r="A349" s="186" t="s">
        <v>297</v>
      </c>
      <c r="B349" s="93"/>
      <c r="C349" s="93"/>
      <c r="D349" s="93"/>
      <c r="E349" s="93"/>
      <c r="F349" s="93"/>
      <c r="G349" s="93"/>
      <c r="H349" s="93"/>
      <c r="I349" s="93"/>
      <c r="J349" s="93"/>
      <c r="K349" s="93"/>
      <c r="L349" s="93"/>
      <c r="M349" s="93"/>
      <c r="N349" s="93"/>
      <c r="O349" s="93"/>
      <c r="P349" s="93"/>
      <c r="Q349" s="94"/>
    </row>
    <row r="350" spans="1:17" s="2" customFormat="1" x14ac:dyDescent="0.25">
      <c r="A350" s="139"/>
      <c r="B350" s="140"/>
      <c r="C350" s="140"/>
      <c r="D350" s="140"/>
      <c r="E350" s="140"/>
      <c r="F350" s="140"/>
      <c r="G350" s="140"/>
      <c r="H350" s="140"/>
      <c r="I350" s="140"/>
      <c r="J350" s="140"/>
      <c r="K350" s="140"/>
      <c r="L350" s="140"/>
      <c r="M350" s="140"/>
      <c r="N350" s="140"/>
      <c r="O350" s="140"/>
      <c r="P350" s="140"/>
      <c r="Q350" s="141"/>
    </row>
    <row r="351" spans="1:17" s="2" customFormat="1" x14ac:dyDescent="0.25">
      <c r="A351" s="187" t="s">
        <v>91</v>
      </c>
      <c r="B351" s="188"/>
      <c r="C351" s="188"/>
      <c r="D351" s="188"/>
      <c r="E351" s="188"/>
      <c r="F351" s="188"/>
      <c r="G351" s="188"/>
      <c r="H351" s="188"/>
      <c r="I351" s="188"/>
      <c r="J351" s="188"/>
      <c r="K351" s="188"/>
      <c r="L351" s="188"/>
      <c r="M351" s="188"/>
      <c r="N351" s="188"/>
      <c r="O351" s="188"/>
      <c r="P351" s="188"/>
      <c r="Q351" s="189"/>
    </row>
    <row r="352" spans="1:17" s="2" customFormat="1" ht="145.5" customHeight="1" x14ac:dyDescent="0.25">
      <c r="A352" s="90" t="s">
        <v>220</v>
      </c>
      <c r="B352" s="93"/>
      <c r="C352" s="93"/>
      <c r="D352" s="93"/>
      <c r="E352" s="93"/>
      <c r="F352" s="93"/>
      <c r="G352" s="93"/>
      <c r="H352" s="93"/>
      <c r="I352" s="93"/>
      <c r="J352" s="93"/>
      <c r="K352" s="93"/>
      <c r="L352" s="93"/>
      <c r="M352" s="93"/>
      <c r="N352" s="93"/>
      <c r="O352" s="93"/>
      <c r="P352" s="93"/>
      <c r="Q352" s="92"/>
    </row>
    <row r="353" spans="1:17" s="2" customFormat="1" ht="46.5" customHeight="1" x14ac:dyDescent="0.25">
      <c r="A353" s="121" t="s">
        <v>241</v>
      </c>
      <c r="B353" s="195"/>
      <c r="C353" s="195"/>
      <c r="D353" s="195"/>
      <c r="E353" s="195"/>
      <c r="F353" s="195"/>
      <c r="G353" s="195"/>
      <c r="H353" s="195"/>
      <c r="I353" s="195"/>
      <c r="J353" s="195"/>
      <c r="K353" s="195"/>
      <c r="L353" s="195"/>
      <c r="M353" s="195"/>
      <c r="N353" s="195"/>
      <c r="O353" s="195"/>
      <c r="P353" s="195"/>
      <c r="Q353" s="123"/>
    </row>
    <row r="354" spans="1:17" s="2" customFormat="1" ht="85.5" customHeight="1" x14ac:dyDescent="0.25">
      <c r="A354" s="118" t="s">
        <v>221</v>
      </c>
      <c r="B354" s="119"/>
      <c r="C354" s="119"/>
      <c r="D354" s="119"/>
      <c r="E354" s="119"/>
      <c r="F354" s="119"/>
      <c r="G354" s="119"/>
      <c r="H354" s="119"/>
      <c r="I354" s="119"/>
      <c r="J354" s="119"/>
      <c r="K354" s="119"/>
      <c r="L354" s="119"/>
      <c r="M354" s="119"/>
      <c r="N354" s="119"/>
      <c r="O354" s="119"/>
      <c r="P354" s="119"/>
      <c r="Q354" s="120"/>
    </row>
    <row r="355" spans="1:17" s="2" customFormat="1" x14ac:dyDescent="0.25">
      <c r="A355" s="36"/>
      <c r="B355" s="24"/>
      <c r="C355" s="24"/>
      <c r="D355" s="24"/>
      <c r="E355" s="24"/>
      <c r="F355" s="24"/>
      <c r="G355" s="24"/>
      <c r="H355" s="24"/>
      <c r="I355" s="24"/>
      <c r="J355" s="24"/>
      <c r="K355" s="24"/>
      <c r="L355" s="24"/>
      <c r="M355" s="24"/>
      <c r="N355" s="24"/>
      <c r="O355" s="24"/>
      <c r="P355" s="24"/>
      <c r="Q355" s="36"/>
    </row>
    <row r="356" spans="1:17" s="2" customFormat="1" x14ac:dyDescent="0.25">
      <c r="A356" s="36"/>
      <c r="B356" s="24"/>
      <c r="C356" s="24"/>
      <c r="D356" s="24"/>
      <c r="E356" s="24"/>
      <c r="F356" s="24"/>
      <c r="G356" s="24"/>
      <c r="H356" s="24"/>
      <c r="I356" s="24"/>
      <c r="J356" s="24"/>
      <c r="K356" s="24"/>
      <c r="L356" s="24"/>
      <c r="M356" s="24"/>
      <c r="N356" s="24"/>
      <c r="O356" s="24"/>
      <c r="P356" s="24"/>
      <c r="Q356" s="36"/>
    </row>
    <row r="357" spans="1:17" s="2" customFormat="1" x14ac:dyDescent="0.25">
      <c r="A357" s="36"/>
      <c r="B357" s="24"/>
      <c r="C357" s="24"/>
      <c r="D357" s="24"/>
      <c r="E357" s="24"/>
      <c r="F357" s="24"/>
      <c r="G357" s="24"/>
      <c r="H357" s="24"/>
      <c r="I357" s="24"/>
      <c r="J357" s="24"/>
      <c r="K357" s="24"/>
      <c r="L357" s="24"/>
      <c r="M357" s="24"/>
      <c r="N357" s="24"/>
      <c r="O357" s="24"/>
      <c r="P357" s="24"/>
      <c r="Q357" s="36"/>
    </row>
    <row r="358" spans="1:17" s="2" customFormat="1" x14ac:dyDescent="0.25">
      <c r="A358" s="36"/>
      <c r="B358" s="24"/>
      <c r="C358" s="24"/>
      <c r="D358" s="24"/>
      <c r="E358" s="24"/>
      <c r="F358" s="24"/>
      <c r="G358" s="24"/>
      <c r="H358" s="24"/>
      <c r="I358" s="24"/>
      <c r="J358" s="24"/>
      <c r="K358" s="24"/>
      <c r="L358" s="24"/>
      <c r="M358" s="24"/>
      <c r="N358" s="24"/>
      <c r="O358" s="24"/>
      <c r="P358" s="24"/>
      <c r="Q358" s="36"/>
    </row>
    <row r="359" spans="1:17" s="2" customFormat="1" x14ac:dyDescent="0.25">
      <c r="A359" s="196" t="s">
        <v>92</v>
      </c>
      <c r="B359" s="197"/>
      <c r="C359" s="197"/>
      <c r="D359" s="197"/>
      <c r="E359" s="197"/>
      <c r="F359" s="197"/>
      <c r="G359" s="197"/>
      <c r="H359" s="197"/>
      <c r="I359" s="197"/>
      <c r="J359" s="197"/>
      <c r="K359" s="197"/>
      <c r="L359" s="197"/>
      <c r="M359" s="197"/>
      <c r="N359" s="197"/>
      <c r="O359" s="197"/>
      <c r="P359" s="197"/>
      <c r="Q359" s="198"/>
    </row>
    <row r="360" spans="1:17" s="2" customFormat="1" ht="110.25" customHeight="1" x14ac:dyDescent="0.25">
      <c r="A360" s="90" t="s">
        <v>222</v>
      </c>
      <c r="B360" s="91"/>
      <c r="C360" s="91"/>
      <c r="D360" s="91"/>
      <c r="E360" s="91"/>
      <c r="F360" s="91"/>
      <c r="G360" s="91"/>
      <c r="H360" s="91"/>
      <c r="I360" s="91"/>
      <c r="J360" s="91"/>
      <c r="K360" s="91"/>
      <c r="L360" s="91"/>
      <c r="M360" s="91"/>
      <c r="N360" s="91"/>
      <c r="O360" s="91"/>
      <c r="P360" s="91"/>
      <c r="Q360" s="92"/>
    </row>
    <row r="361" spans="1:17" s="2" customFormat="1" x14ac:dyDescent="0.25">
      <c r="A361" s="26"/>
      <c r="B361" s="27"/>
      <c r="C361" s="27"/>
      <c r="D361" s="27"/>
      <c r="E361" s="27"/>
      <c r="F361" s="27"/>
      <c r="G361" s="27"/>
      <c r="H361" s="27"/>
      <c r="I361" s="27"/>
      <c r="J361" s="27"/>
      <c r="K361" s="27"/>
      <c r="L361" s="27"/>
      <c r="M361" s="27"/>
      <c r="N361" s="27"/>
      <c r="O361" s="27"/>
      <c r="P361" s="27"/>
      <c r="Q361" s="28"/>
    </row>
    <row r="362" spans="1:17" s="2" customFormat="1" x14ac:dyDescent="0.25">
      <c r="A362" s="101" t="s">
        <v>93</v>
      </c>
      <c r="B362" s="102"/>
      <c r="C362" s="102"/>
      <c r="D362" s="102"/>
      <c r="E362" s="102"/>
      <c r="F362" s="102"/>
      <c r="G362" s="102"/>
      <c r="H362" s="102"/>
      <c r="I362" s="102"/>
      <c r="J362" s="102"/>
      <c r="K362" s="102"/>
      <c r="L362" s="102"/>
      <c r="M362" s="102"/>
      <c r="N362" s="102"/>
      <c r="O362" s="102"/>
      <c r="P362" s="102"/>
      <c r="Q362" s="103"/>
    </row>
    <row r="363" spans="1:17" s="2" customFormat="1" x14ac:dyDescent="0.25">
      <c r="A363" s="153" t="s">
        <v>298</v>
      </c>
      <c r="B363" s="154"/>
      <c r="C363" s="154"/>
      <c r="D363" s="154"/>
      <c r="E363" s="154"/>
      <c r="F363" s="154"/>
      <c r="G363" s="154"/>
      <c r="H363" s="154"/>
      <c r="I363" s="154"/>
      <c r="J363" s="154"/>
      <c r="K363" s="154"/>
      <c r="L363" s="154"/>
      <c r="M363" s="154"/>
      <c r="N363" s="154"/>
      <c r="O363" s="154"/>
      <c r="P363" s="154"/>
      <c r="Q363" s="155"/>
    </row>
    <row r="364" spans="1:17" s="2" customFormat="1" x14ac:dyDescent="0.25">
      <c r="A364" s="101" t="s">
        <v>223</v>
      </c>
      <c r="B364" s="102"/>
      <c r="C364" s="102"/>
      <c r="D364" s="102"/>
      <c r="E364" s="102"/>
      <c r="F364" s="102"/>
      <c r="G364" s="102"/>
      <c r="H364" s="102"/>
      <c r="I364" s="102"/>
      <c r="J364" s="102"/>
      <c r="K364" s="102"/>
      <c r="L364" s="102"/>
      <c r="M364" s="102"/>
      <c r="N364" s="102"/>
      <c r="O364" s="102"/>
      <c r="P364" s="102"/>
      <c r="Q364" s="103"/>
    </row>
    <row r="365" spans="1:17" s="2" customFormat="1" ht="38.25" customHeight="1" x14ac:dyDescent="0.25">
      <c r="A365" s="186" t="s">
        <v>259</v>
      </c>
      <c r="B365" s="93"/>
      <c r="C365" s="93"/>
      <c r="D365" s="93"/>
      <c r="E365" s="93"/>
      <c r="F365" s="93"/>
      <c r="G365" s="93"/>
      <c r="H365" s="93"/>
      <c r="I365" s="93"/>
      <c r="J365" s="93"/>
      <c r="K365" s="93"/>
      <c r="L365" s="93"/>
      <c r="M365" s="93"/>
      <c r="N365" s="93"/>
      <c r="O365" s="93"/>
      <c r="P365" s="93"/>
      <c r="Q365" s="94"/>
    </row>
    <row r="366" spans="1:17" s="2" customFormat="1" ht="12.75" customHeight="1" x14ac:dyDescent="0.25">
      <c r="A366" s="107"/>
      <c r="B366" s="108"/>
      <c r="C366" s="108"/>
      <c r="D366" s="108"/>
      <c r="E366" s="108"/>
      <c r="F366" s="108"/>
      <c r="G366" s="108"/>
      <c r="H366" s="108"/>
      <c r="I366" s="108"/>
      <c r="J366" s="108"/>
      <c r="K366" s="108"/>
      <c r="L366" s="108"/>
      <c r="M366" s="108"/>
      <c r="N366" s="108"/>
      <c r="O366" s="108"/>
      <c r="P366" s="108"/>
      <c r="Q366" s="29"/>
    </row>
    <row r="367" spans="1:17" x14ac:dyDescent="0.25">
      <c r="A367" s="101" t="s">
        <v>94</v>
      </c>
      <c r="B367" s="102"/>
      <c r="C367" s="102"/>
      <c r="D367" s="102"/>
      <c r="E367" s="102"/>
      <c r="F367" s="102"/>
      <c r="G367" s="102"/>
      <c r="H367" s="102"/>
      <c r="I367" s="102"/>
      <c r="J367" s="102"/>
      <c r="K367" s="102"/>
      <c r="L367" s="102"/>
      <c r="M367" s="102"/>
      <c r="N367" s="102"/>
      <c r="O367" s="102"/>
      <c r="P367" s="102"/>
      <c r="Q367" s="103"/>
    </row>
    <row r="368" spans="1:17" ht="34.5" customHeight="1" x14ac:dyDescent="0.25">
      <c r="A368" s="186" t="s">
        <v>297</v>
      </c>
      <c r="B368" s="93"/>
      <c r="C368" s="93"/>
      <c r="D368" s="93"/>
      <c r="E368" s="93"/>
      <c r="F368" s="93"/>
      <c r="G368" s="93"/>
      <c r="H368" s="93"/>
      <c r="I368" s="93"/>
      <c r="J368" s="93"/>
      <c r="K368" s="93"/>
      <c r="L368" s="93"/>
      <c r="M368" s="93"/>
      <c r="N368" s="93"/>
      <c r="O368" s="93"/>
      <c r="P368" s="93"/>
      <c r="Q368" s="94"/>
    </row>
    <row r="369" spans="1:17" x14ac:dyDescent="0.25">
      <c r="A369" s="30"/>
      <c r="B369" s="9"/>
      <c r="C369" s="9"/>
      <c r="D369" s="9"/>
      <c r="E369" s="9"/>
      <c r="F369" s="9"/>
      <c r="G369" s="9"/>
      <c r="H369" s="9"/>
      <c r="I369" s="9"/>
      <c r="J369" s="9"/>
      <c r="K369" s="9"/>
      <c r="L369" s="9"/>
      <c r="M369" s="9"/>
      <c r="N369" s="9"/>
      <c r="O369" s="9"/>
      <c r="P369" s="9"/>
      <c r="Q369" s="31"/>
    </row>
    <row r="370" spans="1:17" x14ac:dyDescent="0.25">
      <c r="A370" s="187" t="s">
        <v>95</v>
      </c>
      <c r="B370" s="188"/>
      <c r="C370" s="188"/>
      <c r="D370" s="188"/>
      <c r="E370" s="188"/>
      <c r="F370" s="188"/>
      <c r="G370" s="188"/>
      <c r="H370" s="188"/>
      <c r="I370" s="188"/>
      <c r="J370" s="188"/>
      <c r="K370" s="188"/>
      <c r="L370" s="188"/>
      <c r="M370" s="188"/>
      <c r="N370" s="188"/>
      <c r="O370" s="188"/>
      <c r="P370" s="188"/>
      <c r="Q370" s="189"/>
    </row>
    <row r="371" spans="1:17" ht="88.5" customHeight="1" x14ac:dyDescent="0.25">
      <c r="A371" s="118" t="s">
        <v>299</v>
      </c>
      <c r="B371" s="203"/>
      <c r="C371" s="203"/>
      <c r="D371" s="203"/>
      <c r="E371" s="203"/>
      <c r="F371" s="203"/>
      <c r="G371" s="203"/>
      <c r="H371" s="203"/>
      <c r="I371" s="203"/>
      <c r="J371" s="203"/>
      <c r="K371" s="203"/>
      <c r="L371" s="203"/>
      <c r="M371" s="203"/>
      <c r="N371" s="203"/>
      <c r="O371" s="203"/>
      <c r="P371" s="203"/>
      <c r="Q371" s="120"/>
    </row>
    <row r="372" spans="1:17" x14ac:dyDescent="0.25">
      <c r="A372" s="165"/>
      <c r="B372" s="166"/>
      <c r="C372" s="166"/>
      <c r="D372" s="166"/>
      <c r="E372" s="166"/>
      <c r="F372" s="166"/>
      <c r="G372" s="166"/>
      <c r="H372" s="166"/>
      <c r="I372" s="166"/>
      <c r="J372" s="166"/>
      <c r="K372" s="166"/>
      <c r="L372" s="166"/>
      <c r="M372" s="166"/>
      <c r="N372" s="166"/>
      <c r="O372" s="166"/>
      <c r="P372" s="166"/>
      <c r="Q372" s="167"/>
    </row>
    <row r="373" spans="1:17" ht="15" customHeight="1" x14ac:dyDescent="0.25">
      <c r="A373" s="216" t="s">
        <v>96</v>
      </c>
      <c r="B373" s="216"/>
      <c r="C373" s="216"/>
      <c r="D373" s="216"/>
      <c r="E373" s="216"/>
      <c r="F373" s="216"/>
      <c r="G373" s="216"/>
      <c r="H373" s="216"/>
      <c r="I373" s="216"/>
      <c r="J373" s="216"/>
      <c r="K373" s="51" t="s">
        <v>97</v>
      </c>
      <c r="L373" s="51"/>
      <c r="M373" s="51"/>
      <c r="N373" s="51"/>
      <c r="O373" s="51"/>
      <c r="P373" s="51"/>
      <c r="Q373" s="51"/>
    </row>
    <row r="374" spans="1:17" ht="15.75" customHeight="1" x14ac:dyDescent="0.25">
      <c r="A374" s="301"/>
      <c r="B374" s="301"/>
      <c r="C374" s="301"/>
      <c r="D374" s="301"/>
      <c r="E374" s="301"/>
      <c r="F374" s="301"/>
      <c r="G374" s="301"/>
      <c r="H374" s="301"/>
      <c r="I374" s="301"/>
      <c r="J374" s="301"/>
      <c r="K374" s="301"/>
      <c r="L374" s="301"/>
      <c r="M374" s="301"/>
      <c r="N374" s="301"/>
      <c r="O374" s="301"/>
      <c r="P374" s="301"/>
      <c r="Q374" s="301"/>
    </row>
    <row r="375" spans="1:17" ht="15.75" customHeight="1" x14ac:dyDescent="0.25">
      <c r="A375" s="44" t="s">
        <v>98</v>
      </c>
      <c r="B375" s="44"/>
      <c r="C375" s="44"/>
      <c r="D375" s="44"/>
      <c r="E375" s="44"/>
      <c r="F375" s="44"/>
      <c r="G375" s="44"/>
      <c r="H375" s="44"/>
      <c r="I375" s="44"/>
      <c r="J375" s="44"/>
      <c r="K375" s="52">
        <f>K134</f>
        <v>90425262.75</v>
      </c>
      <c r="L375" s="52"/>
      <c r="M375" s="52"/>
      <c r="N375" s="52"/>
      <c r="O375" s="52"/>
      <c r="P375" s="52"/>
      <c r="Q375" s="52"/>
    </row>
    <row r="376" spans="1:17" ht="15" customHeight="1" x14ac:dyDescent="0.25">
      <c r="A376" s="44" t="s">
        <v>99</v>
      </c>
      <c r="B376" s="44"/>
      <c r="C376" s="44"/>
      <c r="D376" s="44"/>
      <c r="E376" s="44"/>
      <c r="F376" s="44"/>
      <c r="G376" s="44"/>
      <c r="H376" s="44"/>
      <c r="I376" s="44"/>
      <c r="J376" s="44"/>
      <c r="K376" s="52">
        <f>K139</f>
        <v>14293580.800000001</v>
      </c>
      <c r="L376" s="52"/>
      <c r="M376" s="52"/>
      <c r="N376" s="52"/>
      <c r="O376" s="52"/>
      <c r="P376" s="52"/>
      <c r="Q376" s="52"/>
    </row>
    <row r="377" spans="1:17" ht="15" customHeight="1" x14ac:dyDescent="0.25">
      <c r="A377" s="44" t="s">
        <v>100</v>
      </c>
      <c r="B377" s="44"/>
      <c r="C377" s="44"/>
      <c r="D377" s="44"/>
      <c r="E377" s="44"/>
      <c r="F377" s="44"/>
      <c r="G377" s="44"/>
      <c r="H377" s="44"/>
      <c r="I377" s="44"/>
      <c r="J377" s="44"/>
      <c r="K377" s="52">
        <f>K144</f>
        <v>127669.85</v>
      </c>
      <c r="L377" s="52"/>
      <c r="M377" s="52"/>
      <c r="N377" s="52"/>
      <c r="O377" s="52"/>
      <c r="P377" s="52"/>
      <c r="Q377" s="52"/>
    </row>
    <row r="378" spans="1:17" ht="15" customHeight="1" x14ac:dyDescent="0.25">
      <c r="A378" s="44" t="s">
        <v>101</v>
      </c>
      <c r="B378" s="44"/>
      <c r="C378" s="44"/>
      <c r="D378" s="44"/>
      <c r="E378" s="44"/>
      <c r="F378" s="44"/>
      <c r="G378" s="44"/>
      <c r="H378" s="44"/>
      <c r="I378" s="44"/>
      <c r="J378" s="44"/>
      <c r="K378" s="52">
        <f>K146</f>
        <v>253482.7</v>
      </c>
      <c r="L378" s="52"/>
      <c r="M378" s="52"/>
      <c r="N378" s="52"/>
      <c r="O378" s="52"/>
      <c r="P378" s="52"/>
      <c r="Q378" s="52"/>
    </row>
    <row r="379" spans="1:17" ht="15" customHeight="1" x14ac:dyDescent="0.25">
      <c r="A379" s="44" t="s">
        <v>3</v>
      </c>
      <c r="B379" s="44"/>
      <c r="C379" s="44"/>
      <c r="D379" s="44"/>
      <c r="E379" s="44"/>
      <c r="F379" s="44"/>
      <c r="G379" s="44"/>
      <c r="H379" s="44"/>
      <c r="I379" s="44"/>
      <c r="J379" s="44"/>
      <c r="K379" s="52">
        <f>K157</f>
        <v>149299324.65000004</v>
      </c>
      <c r="L379" s="52"/>
      <c r="M379" s="52"/>
      <c r="N379" s="52"/>
      <c r="O379" s="52"/>
      <c r="P379" s="52"/>
      <c r="Q379" s="52"/>
    </row>
    <row r="380" spans="1:17" x14ac:dyDescent="0.25">
      <c r="A380" s="44" t="s">
        <v>116</v>
      </c>
      <c r="B380" s="44"/>
      <c r="C380" s="44"/>
      <c r="D380" s="44"/>
      <c r="E380" s="44"/>
      <c r="F380" s="44"/>
      <c r="G380" s="44"/>
      <c r="H380" s="44"/>
      <c r="I380" s="44"/>
      <c r="J380" s="44"/>
      <c r="K380" s="52">
        <f>K170</f>
        <v>57976214</v>
      </c>
      <c r="L380" s="52"/>
      <c r="M380" s="52"/>
      <c r="N380" s="52"/>
      <c r="O380" s="52"/>
      <c r="P380" s="52"/>
      <c r="Q380" s="52"/>
    </row>
    <row r="381" spans="1:17" ht="21.75" customHeight="1" x14ac:dyDescent="0.25">
      <c r="A381" s="44" t="s">
        <v>117</v>
      </c>
      <c r="B381" s="44"/>
      <c r="C381" s="44"/>
      <c r="D381" s="44"/>
      <c r="E381" s="44"/>
      <c r="F381" s="44"/>
      <c r="G381" s="44"/>
      <c r="H381" s="44"/>
      <c r="I381" s="44"/>
      <c r="J381" s="44"/>
      <c r="K381" s="52">
        <f>K173</f>
        <v>2833371.26</v>
      </c>
      <c r="L381" s="52"/>
      <c r="M381" s="52"/>
      <c r="N381" s="52"/>
      <c r="O381" s="52"/>
      <c r="P381" s="52"/>
      <c r="Q381" s="52"/>
    </row>
    <row r="382" spans="1:17" x14ac:dyDescent="0.25">
      <c r="A382" s="45" t="s">
        <v>118</v>
      </c>
      <c r="B382" s="45"/>
      <c r="C382" s="45"/>
      <c r="D382" s="45"/>
      <c r="E382" s="45"/>
      <c r="F382" s="45"/>
      <c r="G382" s="45"/>
      <c r="H382" s="45"/>
      <c r="I382" s="45"/>
      <c r="J382" s="45"/>
      <c r="K382" s="52">
        <f>K179</f>
        <v>333128.25</v>
      </c>
      <c r="L382" s="52"/>
      <c r="M382" s="52"/>
      <c r="N382" s="52"/>
      <c r="O382" s="52"/>
      <c r="P382" s="52"/>
      <c r="Q382" s="52"/>
    </row>
    <row r="383" spans="1:17" x14ac:dyDescent="0.25">
      <c r="A383" s="44" t="s">
        <v>119</v>
      </c>
      <c r="B383" s="44"/>
      <c r="C383" s="44"/>
      <c r="D383" s="44"/>
      <c r="E383" s="44"/>
      <c r="F383" s="44"/>
      <c r="G383" s="44"/>
      <c r="H383" s="44"/>
      <c r="I383" s="44"/>
      <c r="J383" s="44"/>
      <c r="K383" s="213">
        <f>K193</f>
        <v>4172715</v>
      </c>
      <c r="L383" s="213"/>
      <c r="M383" s="213"/>
      <c r="N383" s="213"/>
      <c r="O383" s="213"/>
      <c r="P383" s="213"/>
      <c r="Q383" s="213"/>
    </row>
    <row r="384" spans="1:17" x14ac:dyDescent="0.25">
      <c r="A384" s="44" t="s">
        <v>237</v>
      </c>
      <c r="B384" s="44"/>
      <c r="C384" s="44"/>
      <c r="D384" s="44"/>
      <c r="E384" s="44"/>
      <c r="F384" s="44"/>
      <c r="G384" s="44"/>
      <c r="H384" s="44"/>
      <c r="I384" s="44"/>
      <c r="J384" s="44"/>
      <c r="K384" s="52">
        <f>K186</f>
        <v>32930929.48</v>
      </c>
      <c r="L384" s="52"/>
      <c r="M384" s="52"/>
      <c r="N384" s="52"/>
      <c r="O384" s="52"/>
      <c r="P384" s="52"/>
      <c r="Q384" s="52"/>
    </row>
    <row r="385" spans="1:17" s="2" customFormat="1" ht="20.25" customHeight="1" x14ac:dyDescent="0.25">
      <c r="A385" s="46" t="s">
        <v>238</v>
      </c>
      <c r="B385" s="46"/>
      <c r="C385" s="46"/>
      <c r="D385" s="46"/>
      <c r="E385" s="46"/>
      <c r="F385" s="46"/>
      <c r="G385" s="46"/>
      <c r="H385" s="46"/>
      <c r="I385" s="46"/>
      <c r="J385" s="46"/>
      <c r="K385" s="214">
        <f>SUM(K375:Q384)</f>
        <v>352645678.74000001</v>
      </c>
      <c r="L385" s="214"/>
      <c r="M385" s="214"/>
      <c r="N385" s="214"/>
      <c r="O385" s="214"/>
      <c r="P385" s="214"/>
      <c r="Q385" s="214"/>
    </row>
    <row r="386" spans="1:17" s="2" customFormat="1" ht="15" customHeight="1" x14ac:dyDescent="0.25">
      <c r="A386" s="47" t="s">
        <v>239</v>
      </c>
      <c r="B386" s="47"/>
      <c r="C386" s="47"/>
      <c r="D386" s="47"/>
      <c r="E386" s="47"/>
      <c r="F386" s="47"/>
      <c r="G386" s="47"/>
      <c r="H386" s="47"/>
      <c r="I386" s="47"/>
      <c r="J386" s="47"/>
      <c r="K386" s="215">
        <f>SUM(K375:K384)</f>
        <v>352645678.74000001</v>
      </c>
      <c r="L386" s="215"/>
      <c r="M386" s="215"/>
      <c r="N386" s="215"/>
      <c r="O386" s="215"/>
      <c r="P386" s="215"/>
      <c r="Q386" s="215"/>
    </row>
    <row r="387" spans="1:17" s="2" customFormat="1" ht="15" hidden="1" customHeight="1" x14ac:dyDescent="0.25">
      <c r="A387" s="204" t="s">
        <v>240</v>
      </c>
      <c r="B387" s="205"/>
      <c r="C387" s="205"/>
      <c r="D387" s="205"/>
      <c r="E387" s="205"/>
      <c r="F387" s="206">
        <f>SUM(G386:Q386)</f>
        <v>352645678.74000001</v>
      </c>
      <c r="G387" s="206"/>
      <c r="H387" s="206"/>
      <c r="I387" s="206"/>
      <c r="J387" s="206"/>
      <c r="K387" s="206"/>
      <c r="L387" s="206"/>
      <c r="M387" s="206"/>
      <c r="N387" s="206"/>
      <c r="O387" s="206"/>
      <c r="P387" s="206"/>
      <c r="Q387" s="207"/>
    </row>
    <row r="388" spans="1:17" s="2" customFormat="1" ht="15" customHeight="1" x14ac:dyDescent="0.25">
      <c r="A388" s="32"/>
      <c r="B388" s="33"/>
      <c r="C388" s="33"/>
      <c r="D388" s="33"/>
      <c r="E388" s="33"/>
      <c r="F388" s="33"/>
      <c r="G388" s="33"/>
      <c r="H388" s="34"/>
      <c r="I388" s="34"/>
      <c r="J388" s="34"/>
      <c r="K388" s="34"/>
      <c r="L388" s="34"/>
      <c r="M388" s="34"/>
      <c r="N388" s="34"/>
      <c r="O388" s="34"/>
      <c r="P388" s="34"/>
      <c r="Q388" s="35"/>
    </row>
    <row r="389" spans="1:17" s="2" customFormat="1" ht="94.5" customHeight="1" x14ac:dyDescent="0.25">
      <c r="A389" s="98" t="s">
        <v>305</v>
      </c>
      <c r="B389" s="99"/>
      <c r="C389" s="99"/>
      <c r="D389" s="99"/>
      <c r="E389" s="99"/>
      <c r="F389" s="99"/>
      <c r="G389" s="99"/>
      <c r="H389" s="99"/>
      <c r="I389" s="99"/>
      <c r="J389" s="99"/>
      <c r="K389" s="99"/>
      <c r="L389" s="99"/>
      <c r="M389" s="99"/>
      <c r="N389" s="99"/>
      <c r="O389" s="99"/>
      <c r="P389" s="99"/>
      <c r="Q389" s="100"/>
    </row>
    <row r="390" spans="1:17" s="2" customFormat="1" x14ac:dyDescent="0.25">
      <c r="A390" s="23"/>
      <c r="B390" s="36"/>
      <c r="C390" s="36"/>
      <c r="D390" s="36"/>
      <c r="E390" s="36"/>
      <c r="F390" s="36"/>
      <c r="G390" s="36"/>
      <c r="H390" s="36"/>
      <c r="I390" s="36"/>
      <c r="J390" s="36"/>
      <c r="K390" s="36"/>
      <c r="L390" s="36"/>
      <c r="M390" s="36"/>
      <c r="N390" s="36"/>
      <c r="O390" s="36"/>
      <c r="P390" s="36"/>
      <c r="Q390" s="25"/>
    </row>
    <row r="391" spans="1:17" s="2" customFormat="1" x14ac:dyDescent="0.25">
      <c r="A391" s="101" t="s">
        <v>224</v>
      </c>
      <c r="B391" s="102"/>
      <c r="C391" s="102"/>
      <c r="D391" s="102"/>
      <c r="E391" s="102"/>
      <c r="F391" s="102"/>
      <c r="G391" s="102"/>
      <c r="H391" s="102"/>
      <c r="I391" s="102"/>
      <c r="J391" s="102"/>
      <c r="K391" s="102"/>
      <c r="L391" s="102"/>
      <c r="M391" s="102"/>
      <c r="N391" s="102"/>
      <c r="O391" s="102"/>
      <c r="P391" s="102"/>
      <c r="Q391" s="103"/>
    </row>
    <row r="392" spans="1:17" s="2" customFormat="1" ht="87" customHeight="1" x14ac:dyDescent="0.25">
      <c r="A392" s="90" t="s">
        <v>300</v>
      </c>
      <c r="B392" s="91"/>
      <c r="C392" s="91"/>
      <c r="D392" s="91"/>
      <c r="E392" s="91"/>
      <c r="F392" s="91"/>
      <c r="G392" s="91"/>
      <c r="H392" s="91"/>
      <c r="I392" s="91"/>
      <c r="J392" s="91"/>
      <c r="K392" s="91"/>
      <c r="L392" s="91"/>
      <c r="M392" s="91"/>
      <c r="N392" s="91"/>
      <c r="O392" s="91"/>
      <c r="P392" s="91"/>
      <c r="Q392" s="92"/>
    </row>
    <row r="393" spans="1:17" s="2" customFormat="1" ht="25.5" customHeight="1" x14ac:dyDescent="0.25">
      <c r="A393" s="121" t="s">
        <v>225</v>
      </c>
      <c r="B393" s="122"/>
      <c r="C393" s="208"/>
      <c r="D393" s="208"/>
      <c r="E393" s="208"/>
      <c r="F393" s="208"/>
      <c r="G393" s="208"/>
      <c r="H393" s="208"/>
      <c r="I393" s="208"/>
      <c r="J393" s="208"/>
      <c r="K393" s="208"/>
      <c r="L393" s="208"/>
      <c r="M393" s="208"/>
      <c r="N393" s="208"/>
      <c r="O393" s="208"/>
      <c r="P393" s="208"/>
      <c r="Q393" s="209"/>
    </row>
    <row r="394" spans="1:17" s="2" customFormat="1" ht="39" customHeight="1" x14ac:dyDescent="0.25">
      <c r="A394" s="121" t="s">
        <v>226</v>
      </c>
      <c r="B394" s="122"/>
      <c r="C394" s="208"/>
      <c r="D394" s="208"/>
      <c r="E394" s="208"/>
      <c r="F394" s="208"/>
      <c r="G394" s="208"/>
      <c r="H394" s="208"/>
      <c r="I394" s="208"/>
      <c r="J394" s="208"/>
      <c r="K394" s="208"/>
      <c r="L394" s="208"/>
      <c r="M394" s="208"/>
      <c r="N394" s="208"/>
      <c r="O394" s="208"/>
      <c r="P394" s="208"/>
      <c r="Q394" s="209"/>
    </row>
    <row r="395" spans="1:17" s="2" customFormat="1" x14ac:dyDescent="0.25">
      <c r="A395" s="199" t="s">
        <v>102</v>
      </c>
      <c r="B395" s="200"/>
      <c r="C395" s="201"/>
      <c r="D395" s="201"/>
      <c r="E395" s="201"/>
      <c r="F395" s="201"/>
      <c r="G395" s="201"/>
      <c r="H395" s="201"/>
      <c r="I395" s="201"/>
      <c r="J395" s="201"/>
      <c r="K395" s="201"/>
      <c r="L395" s="201"/>
      <c r="M395" s="201"/>
      <c r="N395" s="201"/>
      <c r="O395" s="201"/>
      <c r="P395" s="201"/>
      <c r="Q395" s="202"/>
    </row>
    <row r="396" spans="1:17" s="2" customFormat="1" ht="51.75" customHeight="1" x14ac:dyDescent="0.25">
      <c r="A396" s="98" t="s">
        <v>301</v>
      </c>
      <c r="B396" s="99"/>
      <c r="C396" s="99"/>
      <c r="D396" s="99"/>
      <c r="E396" s="99"/>
      <c r="F396" s="99"/>
      <c r="G396" s="99"/>
      <c r="H396" s="99"/>
      <c r="I396" s="99"/>
      <c r="J396" s="99"/>
      <c r="K396" s="99"/>
      <c r="L396" s="99"/>
      <c r="M396" s="99"/>
      <c r="N396" s="99"/>
      <c r="O396" s="99"/>
      <c r="P396" s="99"/>
      <c r="Q396" s="100"/>
    </row>
    <row r="397" spans="1:17" s="2" customFormat="1" x14ac:dyDescent="0.25">
      <c r="A397" s="210" t="s">
        <v>310</v>
      </c>
      <c r="B397" s="211"/>
      <c r="C397" s="211"/>
      <c r="D397" s="211"/>
      <c r="E397" s="211"/>
      <c r="F397" s="211"/>
      <c r="G397" s="211"/>
      <c r="H397" s="211"/>
      <c r="I397" s="211"/>
      <c r="J397" s="211"/>
      <c r="K397" s="211"/>
      <c r="L397" s="211"/>
      <c r="M397" s="211"/>
      <c r="N397" s="211"/>
      <c r="O397" s="211"/>
      <c r="P397" s="211"/>
      <c r="Q397" s="212"/>
    </row>
    <row r="398" spans="1:17" s="2" customFormat="1" x14ac:dyDescent="0.25">
      <c r="A398" s="210" t="s">
        <v>311</v>
      </c>
      <c r="B398" s="211"/>
      <c r="C398" s="211"/>
      <c r="D398" s="211"/>
      <c r="E398" s="211"/>
      <c r="F398" s="211"/>
      <c r="G398" s="211"/>
      <c r="H398" s="211"/>
      <c r="I398" s="211"/>
      <c r="J398" s="211"/>
      <c r="K398" s="211"/>
      <c r="L398" s="211"/>
      <c r="M398" s="211"/>
      <c r="N398" s="211"/>
      <c r="O398" s="211"/>
      <c r="P398" s="211"/>
      <c r="Q398" s="212"/>
    </row>
    <row r="399" spans="1:17" s="2" customFormat="1" ht="18" customHeight="1" x14ac:dyDescent="0.25">
      <c r="A399" s="187" t="s">
        <v>103</v>
      </c>
      <c r="B399" s="188"/>
      <c r="C399" s="188"/>
      <c r="D399" s="188"/>
      <c r="E399" s="188"/>
      <c r="F399" s="188"/>
      <c r="G399" s="188"/>
      <c r="H399" s="188"/>
      <c r="I399" s="188"/>
      <c r="J399" s="188"/>
      <c r="K399" s="188"/>
      <c r="L399" s="188"/>
      <c r="M399" s="188"/>
      <c r="N399" s="188"/>
      <c r="O399" s="188"/>
      <c r="P399" s="188"/>
      <c r="Q399" s="189"/>
    </row>
    <row r="400" spans="1:17" s="2" customFormat="1" ht="64.5" customHeight="1" x14ac:dyDescent="0.25">
      <c r="A400" s="90" t="s">
        <v>309</v>
      </c>
      <c r="B400" s="91"/>
      <c r="C400" s="91"/>
      <c r="D400" s="91"/>
      <c r="E400" s="91"/>
      <c r="F400" s="91"/>
      <c r="G400" s="91"/>
      <c r="H400" s="91"/>
      <c r="I400" s="91"/>
      <c r="J400" s="91"/>
      <c r="K400" s="91"/>
      <c r="L400" s="91"/>
      <c r="M400" s="91"/>
      <c r="N400" s="91"/>
      <c r="O400" s="91"/>
      <c r="P400" s="91"/>
      <c r="Q400" s="92"/>
    </row>
    <row r="401" spans="1:17" s="2" customFormat="1" ht="12" customHeight="1" x14ac:dyDescent="0.25">
      <c r="A401" s="18"/>
      <c r="B401" s="8"/>
      <c r="C401" s="8"/>
      <c r="D401" s="8"/>
      <c r="E401" s="8"/>
      <c r="F401" s="8"/>
      <c r="G401" s="8"/>
      <c r="H401" s="8"/>
      <c r="I401" s="8"/>
      <c r="J401" s="8"/>
      <c r="K401" s="8"/>
      <c r="L401" s="8"/>
      <c r="M401" s="8"/>
      <c r="N401" s="8"/>
      <c r="O401" s="8"/>
      <c r="P401" s="8"/>
      <c r="Q401" s="19"/>
    </row>
    <row r="402" spans="1:17" s="2" customFormat="1" x14ac:dyDescent="0.25">
      <c r="A402" s="18"/>
      <c r="B402" s="8"/>
      <c r="C402" s="8"/>
      <c r="D402" s="8"/>
      <c r="E402" s="8"/>
      <c r="F402" s="8"/>
      <c r="G402" s="8"/>
      <c r="H402" s="8"/>
      <c r="I402" s="8"/>
      <c r="J402" s="8"/>
      <c r="K402" s="8"/>
      <c r="L402" s="8"/>
      <c r="M402" s="8"/>
      <c r="N402" s="8"/>
      <c r="O402" s="8"/>
      <c r="P402" s="8"/>
      <c r="Q402" s="19"/>
    </row>
    <row r="403" spans="1:17" s="2" customFormat="1" x14ac:dyDescent="0.25">
      <c r="A403" s="101" t="s">
        <v>227</v>
      </c>
      <c r="B403" s="102"/>
      <c r="C403" s="102"/>
      <c r="D403" s="102"/>
      <c r="E403" s="102"/>
      <c r="F403" s="102"/>
      <c r="G403" s="102"/>
      <c r="H403" s="102"/>
      <c r="I403" s="102"/>
      <c r="J403" s="102"/>
      <c r="K403" s="102"/>
      <c r="L403" s="102"/>
      <c r="M403" s="102"/>
      <c r="N403" s="102"/>
      <c r="O403" s="102"/>
      <c r="P403" s="102"/>
      <c r="Q403" s="103"/>
    </row>
    <row r="404" spans="1:17" s="2" customFormat="1" ht="122.25" customHeight="1" x14ac:dyDescent="0.25">
      <c r="A404" s="90" t="s">
        <v>245</v>
      </c>
      <c r="B404" s="91"/>
      <c r="C404" s="91"/>
      <c r="D404" s="91"/>
      <c r="E404" s="91"/>
      <c r="F404" s="91"/>
      <c r="G404" s="91"/>
      <c r="H404" s="91"/>
      <c r="I404" s="91"/>
      <c r="J404" s="91"/>
      <c r="K404" s="91"/>
      <c r="L404" s="91"/>
      <c r="M404" s="91"/>
      <c r="N404" s="91"/>
      <c r="O404" s="91"/>
      <c r="P404" s="91"/>
      <c r="Q404" s="92"/>
    </row>
    <row r="405" spans="1:17" s="2" customFormat="1" ht="69.75" customHeight="1" x14ac:dyDescent="0.25">
      <c r="A405" s="90" t="s">
        <v>229</v>
      </c>
      <c r="B405" s="91"/>
      <c r="C405" s="91"/>
      <c r="D405" s="91"/>
      <c r="E405" s="91"/>
      <c r="F405" s="91"/>
      <c r="G405" s="91"/>
      <c r="H405" s="91"/>
      <c r="I405" s="91"/>
      <c r="J405" s="91"/>
      <c r="K405" s="91"/>
      <c r="L405" s="91"/>
      <c r="M405" s="91"/>
      <c r="N405" s="91"/>
      <c r="O405" s="91"/>
      <c r="P405" s="91"/>
      <c r="Q405" s="92"/>
    </row>
    <row r="406" spans="1:17" s="2" customFormat="1" ht="102.75" customHeight="1" x14ac:dyDescent="0.25">
      <c r="A406" s="90" t="s">
        <v>230</v>
      </c>
      <c r="B406" s="91"/>
      <c r="C406" s="91"/>
      <c r="D406" s="91"/>
      <c r="E406" s="91"/>
      <c r="F406" s="91"/>
      <c r="G406" s="91"/>
      <c r="H406" s="91"/>
      <c r="I406" s="91"/>
      <c r="J406" s="91"/>
      <c r="K406" s="91"/>
      <c r="L406" s="91"/>
      <c r="M406" s="91"/>
      <c r="N406" s="91"/>
      <c r="O406" s="91"/>
      <c r="P406" s="91"/>
      <c r="Q406" s="92"/>
    </row>
    <row r="407" spans="1:17" s="2" customFormat="1" ht="51" customHeight="1" x14ac:dyDescent="0.25">
      <c r="A407" s="90" t="s">
        <v>231</v>
      </c>
      <c r="B407" s="91"/>
      <c r="C407" s="91"/>
      <c r="D407" s="91"/>
      <c r="E407" s="91"/>
      <c r="F407" s="91"/>
      <c r="G407" s="91"/>
      <c r="H407" s="91"/>
      <c r="I407" s="91"/>
      <c r="J407" s="91"/>
      <c r="K407" s="91"/>
      <c r="L407" s="91"/>
      <c r="M407" s="91"/>
      <c r="N407" s="91"/>
      <c r="O407" s="91"/>
      <c r="P407" s="91"/>
      <c r="Q407" s="92"/>
    </row>
    <row r="408" spans="1:17" s="2" customFormat="1" x14ac:dyDescent="0.25">
      <c r="A408" s="95"/>
      <c r="B408" s="96"/>
      <c r="C408" s="96"/>
      <c r="D408" s="96"/>
      <c r="E408" s="96"/>
      <c r="F408" s="96"/>
      <c r="G408" s="96"/>
      <c r="H408" s="96"/>
      <c r="I408" s="96"/>
      <c r="J408" s="96"/>
      <c r="K408" s="96"/>
      <c r="L408" s="96"/>
      <c r="M408" s="96"/>
      <c r="N408" s="96"/>
      <c r="O408" s="96"/>
      <c r="P408" s="96"/>
      <c r="Q408" s="97"/>
    </row>
    <row r="409" spans="1:17" s="2" customFormat="1" x14ac:dyDescent="0.25">
      <c r="A409" s="101" t="s">
        <v>104</v>
      </c>
      <c r="B409" s="102"/>
      <c r="C409" s="102"/>
      <c r="D409" s="102"/>
      <c r="E409" s="102"/>
      <c r="F409" s="102"/>
      <c r="G409" s="102"/>
      <c r="H409" s="102"/>
      <c r="I409" s="102"/>
      <c r="J409" s="102"/>
      <c r="K409" s="102"/>
      <c r="L409" s="102"/>
      <c r="M409" s="102"/>
      <c r="N409" s="102"/>
      <c r="O409" s="102"/>
      <c r="P409" s="102"/>
      <c r="Q409" s="103"/>
    </row>
    <row r="410" spans="1:17" s="2" customFormat="1" ht="32.25" customHeight="1" x14ac:dyDescent="0.25">
      <c r="A410" s="107" t="s">
        <v>302</v>
      </c>
      <c r="B410" s="108"/>
      <c r="C410" s="108"/>
      <c r="D410" s="108"/>
      <c r="E410" s="108"/>
      <c r="F410" s="108"/>
      <c r="G410" s="108"/>
      <c r="H410" s="108"/>
      <c r="I410" s="108"/>
      <c r="J410" s="108"/>
      <c r="K410" s="108"/>
      <c r="L410" s="108"/>
      <c r="M410" s="108"/>
      <c r="N410" s="108"/>
      <c r="O410" s="108"/>
      <c r="P410" s="108"/>
      <c r="Q410" s="124"/>
    </row>
    <row r="411" spans="1:17" s="2" customFormat="1" x14ac:dyDescent="0.25">
      <c r="A411" s="74"/>
      <c r="B411" s="75"/>
      <c r="C411" s="75"/>
      <c r="D411" s="75"/>
      <c r="E411" s="75"/>
      <c r="F411" s="75"/>
      <c r="G411" s="75"/>
      <c r="H411" s="75"/>
      <c r="I411" s="75"/>
      <c r="J411" s="75"/>
      <c r="K411" s="75"/>
      <c r="L411" s="75"/>
      <c r="M411" s="75"/>
      <c r="N411" s="75"/>
      <c r="O411" s="75"/>
      <c r="P411" s="75"/>
      <c r="Q411" s="76"/>
    </row>
    <row r="412" spans="1:17" s="2" customFormat="1" x14ac:dyDescent="0.25">
      <c r="A412" s="101" t="s">
        <v>105</v>
      </c>
      <c r="B412" s="102"/>
      <c r="C412" s="102"/>
      <c r="D412" s="102"/>
      <c r="E412" s="102"/>
      <c r="F412" s="102"/>
      <c r="G412" s="102"/>
      <c r="H412" s="102"/>
      <c r="I412" s="102"/>
      <c r="J412" s="102"/>
      <c r="K412" s="102"/>
      <c r="L412" s="102"/>
      <c r="M412" s="102"/>
      <c r="N412" s="102"/>
      <c r="O412" s="102"/>
      <c r="P412" s="102"/>
      <c r="Q412" s="103"/>
    </row>
    <row r="413" spans="1:17" s="2" customFormat="1" x14ac:dyDescent="0.25">
      <c r="A413" s="125" t="s">
        <v>303</v>
      </c>
      <c r="B413" s="126"/>
      <c r="C413" s="126"/>
      <c r="D413" s="126"/>
      <c r="E413" s="126"/>
      <c r="F413" s="126"/>
      <c r="G413" s="126"/>
      <c r="H413" s="126"/>
      <c r="I413" s="126"/>
      <c r="J413" s="126"/>
      <c r="K413" s="126"/>
      <c r="L413" s="126"/>
      <c r="M413" s="126"/>
      <c r="N413" s="126"/>
      <c r="O413" s="126"/>
      <c r="P413" s="126"/>
      <c r="Q413" s="127"/>
    </row>
    <row r="414" spans="1:17" s="2" customFormat="1" x14ac:dyDescent="0.25">
      <c r="A414" s="112"/>
      <c r="B414" s="113"/>
      <c r="C414" s="113"/>
      <c r="D414" s="113"/>
      <c r="E414" s="113"/>
      <c r="F414" s="113"/>
      <c r="G414" s="113"/>
      <c r="H414" s="113"/>
      <c r="I414" s="113"/>
      <c r="J414" s="113"/>
      <c r="K414" s="113"/>
      <c r="L414" s="113"/>
      <c r="M414" s="113"/>
      <c r="N414" s="113"/>
      <c r="O414" s="113"/>
      <c r="P414" s="113"/>
      <c r="Q414" s="114"/>
    </row>
    <row r="415" spans="1:17" s="2" customFormat="1" x14ac:dyDescent="0.25">
      <c r="A415" s="101" t="s">
        <v>106</v>
      </c>
      <c r="B415" s="102"/>
      <c r="C415" s="102"/>
      <c r="D415" s="102"/>
      <c r="E415" s="102"/>
      <c r="F415" s="102"/>
      <c r="G415" s="102"/>
      <c r="H415" s="102"/>
      <c r="I415" s="102"/>
      <c r="J415" s="102"/>
      <c r="K415" s="102"/>
      <c r="L415" s="102"/>
      <c r="M415" s="102"/>
      <c r="N415" s="102"/>
      <c r="O415" s="102"/>
      <c r="P415" s="102"/>
      <c r="Q415" s="103"/>
    </row>
    <row r="416" spans="1:17" s="2" customFormat="1" ht="30" customHeight="1" x14ac:dyDescent="0.25">
      <c r="A416" s="121" t="s">
        <v>304</v>
      </c>
      <c r="B416" s="122"/>
      <c r="C416" s="122"/>
      <c r="D416" s="122"/>
      <c r="E416" s="122"/>
      <c r="F416" s="122"/>
      <c r="G416" s="122"/>
      <c r="H416" s="122"/>
      <c r="I416" s="122"/>
      <c r="J416" s="122"/>
      <c r="K416" s="122"/>
      <c r="L416" s="122"/>
      <c r="M416" s="122"/>
      <c r="N416" s="122"/>
      <c r="O416" s="122"/>
      <c r="P416" s="122"/>
      <c r="Q416" s="123"/>
    </row>
    <row r="417" spans="1:17" s="2" customFormat="1" x14ac:dyDescent="0.25">
      <c r="A417" s="74"/>
      <c r="B417" s="75"/>
      <c r="C417" s="75"/>
      <c r="D417" s="75"/>
      <c r="E417" s="75"/>
      <c r="F417" s="75"/>
      <c r="G417" s="75"/>
      <c r="H417" s="75"/>
      <c r="I417" s="75"/>
      <c r="J417" s="75"/>
      <c r="K417" s="75"/>
      <c r="L417" s="75"/>
      <c r="M417" s="75"/>
      <c r="N417" s="75"/>
      <c r="O417" s="75"/>
      <c r="P417" s="75"/>
      <c r="Q417" s="76"/>
    </row>
    <row r="418" spans="1:17" s="2" customFormat="1" x14ac:dyDescent="0.25">
      <c r="A418" s="115" t="s">
        <v>234</v>
      </c>
      <c r="B418" s="116"/>
      <c r="C418" s="116"/>
      <c r="D418" s="116"/>
      <c r="E418" s="116"/>
      <c r="F418" s="116"/>
      <c r="G418" s="116"/>
      <c r="H418" s="116"/>
      <c r="I418" s="116"/>
      <c r="J418" s="116"/>
      <c r="K418" s="116"/>
      <c r="L418" s="116"/>
      <c r="M418" s="116"/>
      <c r="N418" s="116"/>
      <c r="O418" s="116"/>
      <c r="P418" s="116"/>
      <c r="Q418" s="117"/>
    </row>
    <row r="419" spans="1:17" s="2" customFormat="1" ht="50.25" customHeight="1" x14ac:dyDescent="0.25">
      <c r="A419" s="118" t="s">
        <v>228</v>
      </c>
      <c r="B419" s="119"/>
      <c r="C419" s="119"/>
      <c r="D419" s="119"/>
      <c r="E419" s="119"/>
      <c r="F419" s="119"/>
      <c r="G419" s="119"/>
      <c r="H419" s="119"/>
      <c r="I419" s="119"/>
      <c r="J419" s="119"/>
      <c r="K419" s="119"/>
      <c r="L419" s="119"/>
      <c r="M419" s="119"/>
      <c r="N419" s="119"/>
      <c r="O419" s="119"/>
      <c r="P419" s="119"/>
      <c r="Q419" s="120"/>
    </row>
    <row r="420" spans="1:17" x14ac:dyDescent="0.25">
      <c r="A420" s="37"/>
      <c r="B420" s="37"/>
      <c r="C420" s="6"/>
      <c r="D420" s="6"/>
      <c r="E420" s="6"/>
      <c r="F420" s="6"/>
      <c r="G420" s="6"/>
      <c r="H420" s="6"/>
      <c r="I420" s="6"/>
      <c r="J420" s="6"/>
      <c r="K420" s="6"/>
      <c r="L420" s="6"/>
      <c r="M420" s="6"/>
      <c r="N420" s="6"/>
      <c r="O420" s="6"/>
      <c r="P420" s="6"/>
      <c r="Q420" s="37"/>
    </row>
    <row r="421" spans="1:17" ht="15" customHeight="1" x14ac:dyDescent="0.25">
      <c r="A421" s="6"/>
      <c r="B421" s="6"/>
      <c r="C421" s="6"/>
      <c r="D421" s="6"/>
      <c r="E421" s="6"/>
      <c r="F421" s="6"/>
      <c r="G421" s="6"/>
      <c r="H421" s="6"/>
      <c r="I421" s="6"/>
      <c r="J421" s="6"/>
      <c r="K421" s="6"/>
      <c r="L421" s="6"/>
      <c r="M421" s="6"/>
      <c r="N421" s="6"/>
      <c r="O421" s="6"/>
      <c r="P421" s="6"/>
      <c r="Q421" s="6"/>
    </row>
    <row r="422" spans="1:17" x14ac:dyDescent="0.25">
      <c r="A422" s="6"/>
      <c r="B422" s="6"/>
      <c r="C422" s="6"/>
      <c r="D422" s="6"/>
      <c r="E422" s="6"/>
      <c r="F422" s="6"/>
      <c r="G422" s="6"/>
      <c r="H422" s="6"/>
      <c r="I422" s="6"/>
      <c r="J422" s="6"/>
      <c r="K422" s="6"/>
      <c r="L422" s="6"/>
      <c r="M422" s="6"/>
      <c r="N422" s="6"/>
      <c r="O422" s="6"/>
      <c r="P422" s="6"/>
      <c r="Q422" s="6"/>
    </row>
    <row r="424" spans="1:17" x14ac:dyDescent="0.25">
      <c r="A424" s="135" t="s">
        <v>107</v>
      </c>
      <c r="B424" s="135"/>
      <c r="C424" s="135"/>
      <c r="D424" s="135"/>
      <c r="E424" s="135"/>
      <c r="F424" s="135"/>
      <c r="G424" s="135"/>
      <c r="H424" s="135"/>
      <c r="I424" s="135"/>
      <c r="J424" s="135"/>
      <c r="K424" s="135"/>
      <c r="L424" s="135"/>
      <c r="M424" s="135"/>
      <c r="N424" s="135"/>
      <c r="O424" s="135"/>
      <c r="P424" s="135"/>
      <c r="Q424" s="135"/>
    </row>
  </sheetData>
  <mergeCells count="766">
    <mergeCell ref="I48:J48"/>
    <mergeCell ref="I49:J49"/>
    <mergeCell ref="I50:J50"/>
    <mergeCell ref="I52:J52"/>
    <mergeCell ref="I53:J53"/>
    <mergeCell ref="A59:F59"/>
    <mergeCell ref="A60:F60"/>
    <mergeCell ref="A61:F61"/>
    <mergeCell ref="I59:J59"/>
    <mergeCell ref="I60:J60"/>
    <mergeCell ref="I61:J61"/>
    <mergeCell ref="G60:H60"/>
    <mergeCell ref="A48:F48"/>
    <mergeCell ref="A49:F49"/>
    <mergeCell ref="A50:F50"/>
    <mergeCell ref="A52:F52"/>
    <mergeCell ref="A53:F53"/>
    <mergeCell ref="A51:F51"/>
    <mergeCell ref="G51:H51"/>
    <mergeCell ref="I51:J51"/>
    <mergeCell ref="A54:Q54"/>
    <mergeCell ref="K60:L60"/>
    <mergeCell ref="K59:L59"/>
    <mergeCell ref="A55:Q55"/>
    <mergeCell ref="A104:Q104"/>
    <mergeCell ref="G48:H48"/>
    <mergeCell ref="G49:H49"/>
    <mergeCell ref="A374:Q374"/>
    <mergeCell ref="G53:H53"/>
    <mergeCell ref="A301:Q301"/>
    <mergeCell ref="M305:Q305"/>
    <mergeCell ref="L286:Q286"/>
    <mergeCell ref="A287:K287"/>
    <mergeCell ref="A293:Q293"/>
    <mergeCell ref="L283:Q283"/>
    <mergeCell ref="A155:Q155"/>
    <mergeCell ref="A197:J197"/>
    <mergeCell ref="A203:Q203"/>
    <mergeCell ref="A129:Q129"/>
    <mergeCell ref="A137:J137"/>
    <mergeCell ref="A138:J138"/>
    <mergeCell ref="K134:Q134"/>
    <mergeCell ref="G50:H50"/>
    <mergeCell ref="O113:Q113"/>
    <mergeCell ref="G52:H52"/>
    <mergeCell ref="G61:H61"/>
    <mergeCell ref="A99:Q99"/>
    <mergeCell ref="A79:K79"/>
    <mergeCell ref="A83:Q83"/>
    <mergeCell ref="L90:Q90"/>
    <mergeCell ref="A94:K94"/>
    <mergeCell ref="A92:Q92"/>
    <mergeCell ref="L88:Q88"/>
    <mergeCell ref="A89:K89"/>
    <mergeCell ref="A84:K84"/>
    <mergeCell ref="L84:Q84"/>
    <mergeCell ref="A88:K88"/>
    <mergeCell ref="A87:K87"/>
    <mergeCell ref="A90:K90"/>
    <mergeCell ref="L94:Q94"/>
    <mergeCell ref="A86:K86"/>
    <mergeCell ref="L86:Q86"/>
    <mergeCell ref="L91:Q91"/>
    <mergeCell ref="A93:Q93"/>
    <mergeCell ref="A91:K91"/>
    <mergeCell ref="L87:Q87"/>
    <mergeCell ref="L89:Q89"/>
    <mergeCell ref="K111:L111"/>
    <mergeCell ref="O114:Q114"/>
    <mergeCell ref="M109:N109"/>
    <mergeCell ref="A97:Q97"/>
    <mergeCell ref="A98:Q98"/>
    <mergeCell ref="A101:Q101"/>
    <mergeCell ref="A102:Q102"/>
    <mergeCell ref="A100:Q100"/>
    <mergeCell ref="L95:Q95"/>
    <mergeCell ref="A103:Q103"/>
    <mergeCell ref="L96:Q96"/>
    <mergeCell ref="K110:L110"/>
    <mergeCell ref="K112:L112"/>
    <mergeCell ref="M107:N107"/>
    <mergeCell ref="O107:Q107"/>
    <mergeCell ref="O109:Q109"/>
    <mergeCell ref="O110:Q110"/>
    <mergeCell ref="O111:Q111"/>
    <mergeCell ref="A113:F113"/>
    <mergeCell ref="A96:K96"/>
    <mergeCell ref="A95:K95"/>
    <mergeCell ref="A106:Q106"/>
    <mergeCell ref="A105:Q105"/>
    <mergeCell ref="A112:F112"/>
    <mergeCell ref="I111:J111"/>
    <mergeCell ref="I112:J112"/>
    <mergeCell ref="A107:F107"/>
    <mergeCell ref="A109:F109"/>
    <mergeCell ref="A110:F110"/>
    <mergeCell ref="A111:F111"/>
    <mergeCell ref="I113:J113"/>
    <mergeCell ref="I114:J114"/>
    <mergeCell ref="A114:F114"/>
    <mergeCell ref="G114:H114"/>
    <mergeCell ref="G107:H107"/>
    <mergeCell ref="G109:H109"/>
    <mergeCell ref="G110:H110"/>
    <mergeCell ref="G113:H113"/>
    <mergeCell ref="M110:N110"/>
    <mergeCell ref="M111:N111"/>
    <mergeCell ref="M112:N112"/>
    <mergeCell ref="M113:N113"/>
    <mergeCell ref="K114:L114"/>
    <mergeCell ref="L74:Q74"/>
    <mergeCell ref="A85:K85"/>
    <mergeCell ref="L76:Q76"/>
    <mergeCell ref="A77:K77"/>
    <mergeCell ref="L77:Q77"/>
    <mergeCell ref="A74:K74"/>
    <mergeCell ref="A82:Q82"/>
    <mergeCell ref="L85:Q85"/>
    <mergeCell ref="G111:H111"/>
    <mergeCell ref="G112:H112"/>
    <mergeCell ref="K107:L107"/>
    <mergeCell ref="K109:L109"/>
    <mergeCell ref="O112:Q112"/>
    <mergeCell ref="M114:N114"/>
    <mergeCell ref="A108:Q108"/>
    <mergeCell ref="K113:L113"/>
    <mergeCell ref="I107:J107"/>
    <mergeCell ref="I109:J109"/>
    <mergeCell ref="I110:J110"/>
    <mergeCell ref="L75:Q75"/>
    <mergeCell ref="L78:Q78"/>
    <mergeCell ref="A75:K75"/>
    <mergeCell ref="L80:Q80"/>
    <mergeCell ref="A81:K81"/>
    <mergeCell ref="L81:Q81"/>
    <mergeCell ref="A78:K78"/>
    <mergeCell ref="A80:K80"/>
    <mergeCell ref="A76:K76"/>
    <mergeCell ref="L79:Q79"/>
    <mergeCell ref="A56:Q56"/>
    <mergeCell ref="A64:Q64"/>
    <mergeCell ref="G59:H59"/>
    <mergeCell ref="A68:Q68"/>
    <mergeCell ref="A71:Q71"/>
    <mergeCell ref="A73:K73"/>
    <mergeCell ref="A66:Q66"/>
    <mergeCell ref="O61:Q61"/>
    <mergeCell ref="M59:N59"/>
    <mergeCell ref="M60:N60"/>
    <mergeCell ref="M61:N61"/>
    <mergeCell ref="O59:Q59"/>
    <mergeCell ref="A57:Q57"/>
    <mergeCell ref="A58:Q58"/>
    <mergeCell ref="A62:Q62"/>
    <mergeCell ref="A63:Q63"/>
    <mergeCell ref="A67:Q67"/>
    <mergeCell ref="A69:Q69"/>
    <mergeCell ref="A70:Q70"/>
    <mergeCell ref="L73:Q73"/>
    <mergeCell ref="A72:Q72"/>
    <mergeCell ref="K61:L61"/>
    <mergeCell ref="O60:Q60"/>
    <mergeCell ref="A65:Q65"/>
    <mergeCell ref="A288:Q288"/>
    <mergeCell ref="A272:K272"/>
    <mergeCell ref="L285:Q285"/>
    <mergeCell ref="A281:K281"/>
    <mergeCell ref="A221:J221"/>
    <mergeCell ref="K221:M221"/>
    <mergeCell ref="A223:J223"/>
    <mergeCell ref="A239:Q239"/>
    <mergeCell ref="A220:J220"/>
    <mergeCell ref="A222:J222"/>
    <mergeCell ref="N228:Q228"/>
    <mergeCell ref="A224:J224"/>
    <mergeCell ref="A225:J225"/>
    <mergeCell ref="K222:M222"/>
    <mergeCell ref="K223:M223"/>
    <mergeCell ref="K224:M224"/>
    <mergeCell ref="K226:M226"/>
    <mergeCell ref="K227:M227"/>
    <mergeCell ref="A229:J229"/>
    <mergeCell ref="A227:J227"/>
    <mergeCell ref="K228:M228"/>
    <mergeCell ref="K220:M220"/>
    <mergeCell ref="A238:Q238"/>
    <mergeCell ref="A237:Q237"/>
    <mergeCell ref="L277:Q277"/>
    <mergeCell ref="A273:K273"/>
    <mergeCell ref="L274:Q274"/>
    <mergeCell ref="A217:J217"/>
    <mergeCell ref="A211:I211"/>
    <mergeCell ref="J211:Q211"/>
    <mergeCell ref="N230:Q230"/>
    <mergeCell ref="L280:Q280"/>
    <mergeCell ref="N176:Q176"/>
    <mergeCell ref="N182:Q182"/>
    <mergeCell ref="L240:Q240"/>
    <mergeCell ref="A244:K244"/>
    <mergeCell ref="A241:K241"/>
    <mergeCell ref="L246:Q246"/>
    <mergeCell ref="A251:K251"/>
    <mergeCell ref="A240:K240"/>
    <mergeCell ref="L241:Q241"/>
    <mergeCell ref="L262:Q262"/>
    <mergeCell ref="A258:K258"/>
    <mergeCell ref="L258:Q258"/>
    <mergeCell ref="A270:K270"/>
    <mergeCell ref="L270:Q270"/>
    <mergeCell ref="L261:Q261"/>
    <mergeCell ref="A245:K245"/>
    <mergeCell ref="A1:Q1"/>
    <mergeCell ref="A2:Q2"/>
    <mergeCell ref="A4:Q4"/>
    <mergeCell ref="A15:K15"/>
    <mergeCell ref="L15:Q15"/>
    <mergeCell ref="A13:Q13"/>
    <mergeCell ref="A14:K14"/>
    <mergeCell ref="L14:Q14"/>
    <mergeCell ref="A16:K16"/>
    <mergeCell ref="L16:Q16"/>
    <mergeCell ref="A6:Q6"/>
    <mergeCell ref="A7:Q7"/>
    <mergeCell ref="A8:Q8"/>
    <mergeCell ref="A9:Q9"/>
    <mergeCell ref="A10:Q10"/>
    <mergeCell ref="A11:Q11"/>
    <mergeCell ref="A12:K12"/>
    <mergeCell ref="L12:Q12"/>
    <mergeCell ref="A3:Q3"/>
    <mergeCell ref="L289:Q289"/>
    <mergeCell ref="A286:K286"/>
    <mergeCell ref="A283:K283"/>
    <mergeCell ref="N151:Q151"/>
    <mergeCell ref="N224:Q224"/>
    <mergeCell ref="N225:Q225"/>
    <mergeCell ref="N226:Q226"/>
    <mergeCell ref="N227:Q227"/>
    <mergeCell ref="A276:K276"/>
    <mergeCell ref="L276:Q276"/>
    <mergeCell ref="A278:K278"/>
    <mergeCell ref="L278:Q278"/>
    <mergeCell ref="A275:K275"/>
    <mergeCell ref="L275:Q275"/>
    <mergeCell ref="A274:K274"/>
    <mergeCell ref="A282:K282"/>
    <mergeCell ref="L282:Q282"/>
    <mergeCell ref="L284:Q284"/>
    <mergeCell ref="A280:K280"/>
    <mergeCell ref="A279:Q279"/>
    <mergeCell ref="K225:M225"/>
    <mergeCell ref="A284:K284"/>
    <mergeCell ref="A289:K289"/>
    <mergeCell ref="L244:Q244"/>
    <mergeCell ref="L24:Q24"/>
    <mergeCell ref="A28:K28"/>
    <mergeCell ref="A23:K23"/>
    <mergeCell ref="L33:Q33"/>
    <mergeCell ref="A26:K26"/>
    <mergeCell ref="L29:Q29"/>
    <mergeCell ref="L30:Q30"/>
    <mergeCell ref="A25:K25"/>
    <mergeCell ref="L26:Q26"/>
    <mergeCell ref="A33:K33"/>
    <mergeCell ref="L28:Q28"/>
    <mergeCell ref="A29:K29"/>
    <mergeCell ref="A24:K24"/>
    <mergeCell ref="A32:K32"/>
    <mergeCell ref="L32:Q32"/>
    <mergeCell ref="A42:Q42"/>
    <mergeCell ref="A43:Q43"/>
    <mergeCell ref="A44:Q44"/>
    <mergeCell ref="A45:Q45"/>
    <mergeCell ref="A38:K38"/>
    <mergeCell ref="A35:K35"/>
    <mergeCell ref="A41:Q41"/>
    <mergeCell ref="A17:Q17"/>
    <mergeCell ref="A19:Q19"/>
    <mergeCell ref="A20:K20"/>
    <mergeCell ref="L20:Q20"/>
    <mergeCell ref="L22:Q22"/>
    <mergeCell ref="A18:Q18"/>
    <mergeCell ref="L21:Q21"/>
    <mergeCell ref="A21:K21"/>
    <mergeCell ref="A22:K22"/>
    <mergeCell ref="L34:Q34"/>
    <mergeCell ref="L31:Q31"/>
    <mergeCell ref="A30:K30"/>
    <mergeCell ref="L27:Q27"/>
    <mergeCell ref="L38:Q38"/>
    <mergeCell ref="L23:Q23"/>
    <mergeCell ref="A27:K27"/>
    <mergeCell ref="L25:Q25"/>
    <mergeCell ref="K48:L48"/>
    <mergeCell ref="M48:N48"/>
    <mergeCell ref="M49:N49"/>
    <mergeCell ref="K50:L50"/>
    <mergeCell ref="K52:L52"/>
    <mergeCell ref="O53:Q53"/>
    <mergeCell ref="M50:N50"/>
    <mergeCell ref="O48:Q48"/>
    <mergeCell ref="M52:N52"/>
    <mergeCell ref="M53:N53"/>
    <mergeCell ref="O49:Q49"/>
    <mergeCell ref="O50:Q50"/>
    <mergeCell ref="O52:Q52"/>
    <mergeCell ref="K53:L53"/>
    <mergeCell ref="K49:L49"/>
    <mergeCell ref="K51:L51"/>
    <mergeCell ref="M51:N51"/>
    <mergeCell ref="O51:Q51"/>
    <mergeCell ref="M316:Q316"/>
    <mergeCell ref="A309:Q309"/>
    <mergeCell ref="A349:Q349"/>
    <mergeCell ref="A307:L307"/>
    <mergeCell ref="A308:L308"/>
    <mergeCell ref="A336:Q336"/>
    <mergeCell ref="A311:L311"/>
    <mergeCell ref="A312:L312"/>
    <mergeCell ref="M311:Q311"/>
    <mergeCell ref="M312:Q312"/>
    <mergeCell ref="A343:Q343"/>
    <mergeCell ref="A315:L315"/>
    <mergeCell ref="A316:L316"/>
    <mergeCell ref="A332:Q332"/>
    <mergeCell ref="A341:Q341"/>
    <mergeCell ref="A348:Q348"/>
    <mergeCell ref="M315:Q315"/>
    <mergeCell ref="A295:L295"/>
    <mergeCell ref="M304:Q304"/>
    <mergeCell ref="A310:Q310"/>
    <mergeCell ref="M297:Q297"/>
    <mergeCell ref="M299:Q299"/>
    <mergeCell ref="A303:Q303"/>
    <mergeCell ref="A296:Q296"/>
    <mergeCell ref="A305:L305"/>
    <mergeCell ref="M314:Q314"/>
    <mergeCell ref="M313:Q313"/>
    <mergeCell ref="A313:L313"/>
    <mergeCell ref="A314:L314"/>
    <mergeCell ref="M306:Q306"/>
    <mergeCell ref="M298:Q298"/>
    <mergeCell ref="A297:L297"/>
    <mergeCell ref="A298:L298"/>
    <mergeCell ref="M307:Q307"/>
    <mergeCell ref="M308:Q308"/>
    <mergeCell ref="A399:Q399"/>
    <mergeCell ref="A395:Q395"/>
    <mergeCell ref="A389:Q389"/>
    <mergeCell ref="A371:Q371"/>
    <mergeCell ref="A372:Q372"/>
    <mergeCell ref="A391:Q391"/>
    <mergeCell ref="A387:E387"/>
    <mergeCell ref="F387:Q387"/>
    <mergeCell ref="A392:Q392"/>
    <mergeCell ref="A393:Q393"/>
    <mergeCell ref="A394:Q394"/>
    <mergeCell ref="A397:Q397"/>
    <mergeCell ref="K381:Q381"/>
    <mergeCell ref="A398:Q398"/>
    <mergeCell ref="K382:Q382"/>
    <mergeCell ref="K383:Q383"/>
    <mergeCell ref="K384:Q384"/>
    <mergeCell ref="K385:Q385"/>
    <mergeCell ref="K386:Q386"/>
    <mergeCell ref="A373:J373"/>
    <mergeCell ref="A375:J375"/>
    <mergeCell ref="A376:J376"/>
    <mergeCell ref="A377:J377"/>
    <mergeCell ref="A378:J378"/>
    <mergeCell ref="A354:Q354"/>
    <mergeCell ref="A360:Q360"/>
    <mergeCell ref="A344:Q344"/>
    <mergeCell ref="A345:Q345"/>
    <mergeCell ref="A367:Q367"/>
    <mergeCell ref="A370:Q370"/>
    <mergeCell ref="A319:Q319"/>
    <mergeCell ref="A325:Q325"/>
    <mergeCell ref="M317:Q317"/>
    <mergeCell ref="A330:Q330"/>
    <mergeCell ref="A328:Q328"/>
    <mergeCell ref="A338:Q338"/>
    <mergeCell ref="A326:Q326"/>
    <mergeCell ref="A323:Q323"/>
    <mergeCell ref="A327:Q327"/>
    <mergeCell ref="A346:Q346"/>
    <mergeCell ref="A368:Q368"/>
    <mergeCell ref="A353:Q353"/>
    <mergeCell ref="A363:Q363"/>
    <mergeCell ref="A365:Q365"/>
    <mergeCell ref="A364:Q364"/>
    <mergeCell ref="A359:Q359"/>
    <mergeCell ref="A317:L317"/>
    <mergeCell ref="A351:Q351"/>
    <mergeCell ref="A294:Q294"/>
    <mergeCell ref="A291:Q291"/>
    <mergeCell ref="A247:K247"/>
    <mergeCell ref="L247:Q247"/>
    <mergeCell ref="A259:K259"/>
    <mergeCell ref="L259:Q259"/>
    <mergeCell ref="A246:K246"/>
    <mergeCell ref="L249:Q249"/>
    <mergeCell ref="A250:K250"/>
    <mergeCell ref="L250:Q250"/>
    <mergeCell ref="A249:K249"/>
    <mergeCell ref="A261:K261"/>
    <mergeCell ref="A256:Q256"/>
    <mergeCell ref="A285:K285"/>
    <mergeCell ref="A254:Q254"/>
    <mergeCell ref="A255:Q255"/>
    <mergeCell ref="A253:Q253"/>
    <mergeCell ref="L287:Q287"/>
    <mergeCell ref="L281:Q281"/>
    <mergeCell ref="A277:K277"/>
    <mergeCell ref="L248:Q248"/>
    <mergeCell ref="A260:K260"/>
    <mergeCell ref="L251:Q251"/>
    <mergeCell ref="L268:Q268"/>
    <mergeCell ref="A264:K264"/>
    <mergeCell ref="A262:K262"/>
    <mergeCell ref="L264:Q264"/>
    <mergeCell ref="L245:Q245"/>
    <mergeCell ref="N221:Q221"/>
    <mergeCell ref="A235:Q235"/>
    <mergeCell ref="A236:Q236"/>
    <mergeCell ref="A226:J226"/>
    <mergeCell ref="N229:Q229"/>
    <mergeCell ref="A228:J228"/>
    <mergeCell ref="L243:Q243"/>
    <mergeCell ref="A248:K248"/>
    <mergeCell ref="N220:Q220"/>
    <mergeCell ref="N222:Q222"/>
    <mergeCell ref="N223:Q223"/>
    <mergeCell ref="K229:M229"/>
    <mergeCell ref="K230:M230"/>
    <mergeCell ref="A230:J230"/>
    <mergeCell ref="A232:Q233"/>
    <mergeCell ref="A184:J184"/>
    <mergeCell ref="K184:M184"/>
    <mergeCell ref="A199:J199"/>
    <mergeCell ref="N190:Q190"/>
    <mergeCell ref="K191:M191"/>
    <mergeCell ref="N191:Q191"/>
    <mergeCell ref="A191:J191"/>
    <mergeCell ref="K194:M194"/>
    <mergeCell ref="N195:Q195"/>
    <mergeCell ref="A209:I209"/>
    <mergeCell ref="K186:Q186"/>
    <mergeCell ref="K187:M187"/>
    <mergeCell ref="K188:M188"/>
    <mergeCell ref="A187:J187"/>
    <mergeCell ref="N188:Q188"/>
    <mergeCell ref="A189:J189"/>
    <mergeCell ref="N192:Q192"/>
    <mergeCell ref="K182:M182"/>
    <mergeCell ref="A182:J182"/>
    <mergeCell ref="K185:M185"/>
    <mergeCell ref="A179:J179"/>
    <mergeCell ref="N184:Q184"/>
    <mergeCell ref="N178:Q178"/>
    <mergeCell ref="A183:J183"/>
    <mergeCell ref="K183:M183"/>
    <mergeCell ref="N183:Q183"/>
    <mergeCell ref="A185:J185"/>
    <mergeCell ref="A181:J181"/>
    <mergeCell ref="K181:M181"/>
    <mergeCell ref="N180:Q180"/>
    <mergeCell ref="N181:Q181"/>
    <mergeCell ref="A178:J178"/>
    <mergeCell ref="N185:Q185"/>
    <mergeCell ref="K180:M180"/>
    <mergeCell ref="K179:Q179"/>
    <mergeCell ref="O116:Q116"/>
    <mergeCell ref="M116:N116"/>
    <mergeCell ref="K115:L115"/>
    <mergeCell ref="G115:H115"/>
    <mergeCell ref="G116:H116"/>
    <mergeCell ref="M125:Q125"/>
    <mergeCell ref="M127:Q127"/>
    <mergeCell ref="A131:Q131"/>
    <mergeCell ref="A180:J180"/>
    <mergeCell ref="M117:N117"/>
    <mergeCell ref="M119:N119"/>
    <mergeCell ref="K119:L119"/>
    <mergeCell ref="O117:Q117"/>
    <mergeCell ref="A127:L127"/>
    <mergeCell ref="A117:F117"/>
    <mergeCell ref="A118:F118"/>
    <mergeCell ref="A119:F119"/>
    <mergeCell ref="I117:J117"/>
    <mergeCell ref="A122:Q123"/>
    <mergeCell ref="A172:J172"/>
    <mergeCell ref="K172:M172"/>
    <mergeCell ref="N172:Q172"/>
    <mergeCell ref="K117:L117"/>
    <mergeCell ref="O115:Q115"/>
    <mergeCell ref="I118:J118"/>
    <mergeCell ref="I119:J119"/>
    <mergeCell ref="G118:H118"/>
    <mergeCell ref="I115:J115"/>
    <mergeCell ref="I116:J116"/>
    <mergeCell ref="G119:H119"/>
    <mergeCell ref="A126:L126"/>
    <mergeCell ref="A121:Q121"/>
    <mergeCell ref="G117:H117"/>
    <mergeCell ref="K116:L116"/>
    <mergeCell ref="A115:F115"/>
    <mergeCell ref="O119:Q119"/>
    <mergeCell ref="A124:Q124"/>
    <mergeCell ref="A125:L125"/>
    <mergeCell ref="M126:Q126"/>
    <mergeCell ref="A116:F116"/>
    <mergeCell ref="A153:Q153"/>
    <mergeCell ref="A132:Q132"/>
    <mergeCell ref="M115:N115"/>
    <mergeCell ref="A120:Q120"/>
    <mergeCell ref="A158:J158"/>
    <mergeCell ref="N158:Q158"/>
    <mergeCell ref="K158:M158"/>
    <mergeCell ref="N150:Q150"/>
    <mergeCell ref="A147:J147"/>
    <mergeCell ref="N147:Q147"/>
    <mergeCell ref="A146:J146"/>
    <mergeCell ref="K157:Q157"/>
    <mergeCell ref="A157:J157"/>
    <mergeCell ref="A151:J151"/>
    <mergeCell ref="N149:Q149"/>
    <mergeCell ref="A149:J149"/>
    <mergeCell ref="K146:Q146"/>
    <mergeCell ref="K150:M150"/>
    <mergeCell ref="K148:M148"/>
    <mergeCell ref="N148:Q148"/>
    <mergeCell ref="K151:M151"/>
    <mergeCell ref="A133:Q133"/>
    <mergeCell ref="A143:J143"/>
    <mergeCell ref="A150:J150"/>
    <mergeCell ref="N136:Q136"/>
    <mergeCell ref="N137:Q137"/>
    <mergeCell ref="K219:M219"/>
    <mergeCell ref="A194:J194"/>
    <mergeCell ref="N217:Q217"/>
    <mergeCell ref="N218:Q218"/>
    <mergeCell ref="N219:Q219"/>
    <mergeCell ref="A219:J219"/>
    <mergeCell ref="A190:J190"/>
    <mergeCell ref="A218:J218"/>
    <mergeCell ref="A213:Q213"/>
    <mergeCell ref="A201:Q201"/>
    <mergeCell ref="A206:I206"/>
    <mergeCell ref="J206:Q206"/>
    <mergeCell ref="K199:Q199"/>
    <mergeCell ref="H198:Q198"/>
    <mergeCell ref="A198:G198"/>
    <mergeCell ref="A195:J195"/>
    <mergeCell ref="A193:J193"/>
    <mergeCell ref="K189:M189"/>
    <mergeCell ref="N187:Q187"/>
    <mergeCell ref="A186:J186"/>
    <mergeCell ref="N189:Q189"/>
    <mergeCell ref="K193:Q193"/>
    <mergeCell ref="K190:M190"/>
    <mergeCell ref="A424:Q424"/>
    <mergeCell ref="A234:Q234"/>
    <mergeCell ref="A292:Q292"/>
    <mergeCell ref="A300:Q300"/>
    <mergeCell ref="A350:Q350"/>
    <mergeCell ref="A404:Q404"/>
    <mergeCell ref="A269:K269"/>
    <mergeCell ref="L269:Q269"/>
    <mergeCell ref="A242:K242"/>
    <mergeCell ref="L242:Q242"/>
    <mergeCell ref="A243:K243"/>
    <mergeCell ref="L273:Q273"/>
    <mergeCell ref="L271:Q271"/>
    <mergeCell ref="L272:Q272"/>
    <mergeCell ref="A271:K271"/>
    <mergeCell ref="L260:Q260"/>
    <mergeCell ref="A231:Q231"/>
    <mergeCell ref="A188:J188"/>
    <mergeCell ref="A148:J148"/>
    <mergeCell ref="K149:M149"/>
    <mergeCell ref="K217:M217"/>
    <mergeCell ref="A200:Q200"/>
    <mergeCell ref="A207:Q207"/>
    <mergeCell ref="A212:Q212"/>
    <mergeCell ref="A192:J192"/>
    <mergeCell ref="K192:M192"/>
    <mergeCell ref="A208:Q208"/>
    <mergeCell ref="A205:I205"/>
    <mergeCell ref="K218:M218"/>
    <mergeCell ref="N194:Q194"/>
    <mergeCell ref="K195:M195"/>
    <mergeCell ref="K197:Q197"/>
    <mergeCell ref="K214:M214"/>
    <mergeCell ref="K215:M215"/>
    <mergeCell ref="N215:Q215"/>
    <mergeCell ref="A144:J144"/>
    <mergeCell ref="A145:J145"/>
    <mergeCell ref="K139:Q139"/>
    <mergeCell ref="A134:J134"/>
    <mergeCell ref="N143:Q143"/>
    <mergeCell ref="K142:M142"/>
    <mergeCell ref="A142:J142"/>
    <mergeCell ref="K143:M143"/>
    <mergeCell ref="K145:M145"/>
    <mergeCell ref="A141:J141"/>
    <mergeCell ref="N145:Q145"/>
    <mergeCell ref="N141:Q141"/>
    <mergeCell ref="N142:Q142"/>
    <mergeCell ref="K137:M137"/>
    <mergeCell ref="A140:J140"/>
    <mergeCell ref="A139:J139"/>
    <mergeCell ref="N138:Q138"/>
    <mergeCell ref="A135:J135"/>
    <mergeCell ref="K136:M136"/>
    <mergeCell ref="A136:J136"/>
    <mergeCell ref="A408:Q408"/>
    <mergeCell ref="A411:Q411"/>
    <mergeCell ref="A414:Q414"/>
    <mergeCell ref="A417:Q417"/>
    <mergeCell ref="A406:Q406"/>
    <mergeCell ref="A407:Q407"/>
    <mergeCell ref="A418:Q418"/>
    <mergeCell ref="A419:Q419"/>
    <mergeCell ref="A416:Q416"/>
    <mergeCell ref="A415:Q415"/>
    <mergeCell ref="A409:Q409"/>
    <mergeCell ref="A410:Q410"/>
    <mergeCell ref="A412:Q412"/>
    <mergeCell ref="A413:Q413"/>
    <mergeCell ref="A405:Q405"/>
    <mergeCell ref="A339:Q339"/>
    <mergeCell ref="A340:Q340"/>
    <mergeCell ref="A396:Q396"/>
    <mergeCell ref="A403:Q403"/>
    <mergeCell ref="A400:Q400"/>
    <mergeCell ref="L265:Q265"/>
    <mergeCell ref="A263:K263"/>
    <mergeCell ref="L263:Q263"/>
    <mergeCell ref="A268:K268"/>
    <mergeCell ref="A266:K266"/>
    <mergeCell ref="L266:Q266"/>
    <mergeCell ref="A265:K265"/>
    <mergeCell ref="A302:Q302"/>
    <mergeCell ref="A366:P366"/>
    <mergeCell ref="A347:Q347"/>
    <mergeCell ref="A362:Q362"/>
    <mergeCell ref="A352:Q352"/>
    <mergeCell ref="A304:L304"/>
    <mergeCell ref="M295:Q295"/>
    <mergeCell ref="A322:Q322"/>
    <mergeCell ref="A299:L299"/>
    <mergeCell ref="A321:Q321"/>
    <mergeCell ref="A306:L306"/>
    <mergeCell ref="J204:Q204"/>
    <mergeCell ref="A215:J215"/>
    <mergeCell ref="A216:J216"/>
    <mergeCell ref="K216:M216"/>
    <mergeCell ref="J210:Q210"/>
    <mergeCell ref="N216:Q216"/>
    <mergeCell ref="J205:Q205"/>
    <mergeCell ref="A214:J214"/>
    <mergeCell ref="A196:J196"/>
    <mergeCell ref="K196:M196"/>
    <mergeCell ref="N196:Q196"/>
    <mergeCell ref="A202:Q202"/>
    <mergeCell ref="A204:I204"/>
    <mergeCell ref="N214:Q214"/>
    <mergeCell ref="J209:Q209"/>
    <mergeCell ref="A210:I210"/>
    <mergeCell ref="A177:J177"/>
    <mergeCell ref="K177:M177"/>
    <mergeCell ref="N177:Q177"/>
    <mergeCell ref="A166:J166"/>
    <mergeCell ref="K166:M166"/>
    <mergeCell ref="A170:J170"/>
    <mergeCell ref="K170:Q170"/>
    <mergeCell ref="A171:J171"/>
    <mergeCell ref="K171:M171"/>
    <mergeCell ref="N171:Q171"/>
    <mergeCell ref="A168:J168"/>
    <mergeCell ref="A176:J176"/>
    <mergeCell ref="K176:M176"/>
    <mergeCell ref="A175:J175"/>
    <mergeCell ref="K175:M175"/>
    <mergeCell ref="N175:Q175"/>
    <mergeCell ref="K173:Q173"/>
    <mergeCell ref="N167:Q167"/>
    <mergeCell ref="K167:M167"/>
    <mergeCell ref="N174:Q174"/>
    <mergeCell ref="K174:M174"/>
    <mergeCell ref="A174:J174"/>
    <mergeCell ref="A173:J173"/>
    <mergeCell ref="A169:J169"/>
    <mergeCell ref="A36:K36"/>
    <mergeCell ref="L36:Q36"/>
    <mergeCell ref="L39:Q39"/>
    <mergeCell ref="L35:Q35"/>
    <mergeCell ref="A39:K39"/>
    <mergeCell ref="A31:K31"/>
    <mergeCell ref="A34:K34"/>
    <mergeCell ref="N166:Q166"/>
    <mergeCell ref="A162:J162"/>
    <mergeCell ref="A164:J164"/>
    <mergeCell ref="N164:Q164"/>
    <mergeCell ref="O118:Q118"/>
    <mergeCell ref="M118:N118"/>
    <mergeCell ref="K118:L118"/>
    <mergeCell ref="A159:J159"/>
    <mergeCell ref="A161:J161"/>
    <mergeCell ref="K161:M161"/>
    <mergeCell ref="N161:Q161"/>
    <mergeCell ref="K162:M162"/>
    <mergeCell ref="K164:M164"/>
    <mergeCell ref="A165:J165"/>
    <mergeCell ref="K165:M165"/>
    <mergeCell ref="N165:Q165"/>
    <mergeCell ref="K135:M135"/>
    <mergeCell ref="K169:M169"/>
    <mergeCell ref="N169:Q169"/>
    <mergeCell ref="A160:J160"/>
    <mergeCell ref="K160:M160"/>
    <mergeCell ref="A163:J163"/>
    <mergeCell ref="K163:M163"/>
    <mergeCell ref="N163:Q163"/>
    <mergeCell ref="A37:K37"/>
    <mergeCell ref="L37:Q37"/>
    <mergeCell ref="A130:Q130"/>
    <mergeCell ref="A128:Q128"/>
    <mergeCell ref="A152:J152"/>
    <mergeCell ref="K152:Q152"/>
    <mergeCell ref="A154:Q154"/>
    <mergeCell ref="A156:Q156"/>
    <mergeCell ref="K159:M159"/>
    <mergeCell ref="N140:Q140"/>
    <mergeCell ref="N135:Q135"/>
    <mergeCell ref="K138:M138"/>
    <mergeCell ref="K140:M140"/>
    <mergeCell ref="K147:M147"/>
    <mergeCell ref="K141:M141"/>
    <mergeCell ref="N159:Q159"/>
    <mergeCell ref="K144:Q144"/>
    <mergeCell ref="A379:J379"/>
    <mergeCell ref="A380:J380"/>
    <mergeCell ref="A381:J381"/>
    <mergeCell ref="A382:J382"/>
    <mergeCell ref="A383:J383"/>
    <mergeCell ref="A384:J384"/>
    <mergeCell ref="A385:J385"/>
    <mergeCell ref="A386:J386"/>
    <mergeCell ref="A40:Q40"/>
    <mergeCell ref="K373:Q373"/>
    <mergeCell ref="K375:Q375"/>
    <mergeCell ref="K376:Q376"/>
    <mergeCell ref="K377:Q377"/>
    <mergeCell ref="K378:Q378"/>
    <mergeCell ref="K379:Q379"/>
    <mergeCell ref="K380:Q380"/>
    <mergeCell ref="N160:Q160"/>
    <mergeCell ref="A267:K267"/>
    <mergeCell ref="L267:Q267"/>
    <mergeCell ref="A167:J167"/>
    <mergeCell ref="N162:Q162"/>
    <mergeCell ref="K168:M168"/>
    <mergeCell ref="N168:Q168"/>
    <mergeCell ref="K178:M178"/>
  </mergeCells>
  <pageMargins left="0.59055118110236227" right="0" top="0.43307086614173229" bottom="0.59055118110236227" header="0.11811023622047245" footer="0.39370078740157483"/>
  <pageSetup scale="78" fitToHeight="0" orientation="portrait"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ENERO</vt:lpstr>
      <vt:lpstr>ENERO!_GoBack</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Lucila Filomena Cruz</cp:lastModifiedBy>
  <cp:lastPrinted>2022-02-24T19:02:45Z</cp:lastPrinted>
  <dcterms:created xsi:type="dcterms:W3CDTF">2018-05-24T18:29:58Z</dcterms:created>
  <dcterms:modified xsi:type="dcterms:W3CDTF">2022-04-18T16:21:46Z</dcterms:modified>
</cp:coreProperties>
</file>