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 SUBDIRECCION\01_Depto Integracion de Cuenta Publica\LUCILA\C DIGITAL ENE-25 EDOS FINANC   transp\EDOS FINANC ENE-25 (EXCEL Y WORD)\"/>
    </mc:Choice>
  </mc:AlternateContent>
  <bookViews>
    <workbookView xWindow="0" yWindow="0" windowWidth="24000" windowHeight="9735"/>
  </bookViews>
  <sheets>
    <sheet name="ENERO" sheetId="15" r:id="rId1"/>
  </sheets>
  <definedNames>
    <definedName name="_GoBack" localSheetId="0">ENERO!$A$69</definedName>
    <definedName name="_xlnm.Print_Area" localSheetId="0">ENERO!$A$1:$P$532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0" i="15" l="1"/>
  <c r="I377" i="15"/>
  <c r="K373" i="15"/>
  <c r="J360" i="15"/>
  <c r="H212" i="15"/>
  <c r="K206" i="15" s="1"/>
  <c r="L145" i="15"/>
  <c r="L125" i="15"/>
  <c r="K210" i="15" l="1"/>
  <c r="K198" i="15"/>
  <c r="K199" i="15"/>
  <c r="K200" i="15"/>
  <c r="K202" i="15"/>
  <c r="K203" i="15"/>
  <c r="K204" i="15"/>
  <c r="K74" i="15"/>
  <c r="J167" i="15" l="1"/>
  <c r="K67" i="15" l="1"/>
  <c r="K76" i="15" l="1"/>
  <c r="K75" i="15"/>
  <c r="K77" i="15" s="1"/>
  <c r="I399" i="15"/>
  <c r="E335" i="15"/>
  <c r="I385" i="15"/>
  <c r="I395" i="15" s="1"/>
  <c r="J354" i="15"/>
  <c r="K335" i="15"/>
  <c r="I335" i="15"/>
  <c r="G335" i="15"/>
  <c r="L305" i="15"/>
  <c r="I305" i="15"/>
  <c r="F305" i="15"/>
  <c r="L300" i="15"/>
  <c r="I300" i="15"/>
  <c r="F300" i="15"/>
  <c r="L251" i="15"/>
  <c r="J251" i="15"/>
  <c r="H251" i="15"/>
  <c r="F251" i="15"/>
  <c r="L56" i="15"/>
  <c r="L306" i="15" l="1"/>
  <c r="K205" i="15"/>
  <c r="K208" i="15"/>
  <c r="K207" i="15"/>
  <c r="K211" i="15"/>
  <c r="K209" i="15"/>
  <c r="K201" i="15"/>
  <c r="L161" i="15"/>
  <c r="N247" i="15"/>
  <c r="N248" i="15"/>
  <c r="N249" i="15"/>
  <c r="N250" i="15"/>
  <c r="N251" i="15" l="1"/>
  <c r="K212" i="15"/>
  <c r="L486" i="15"/>
  <c r="L463" i="15"/>
  <c r="M334" i="15"/>
  <c r="M333" i="15"/>
  <c r="M332" i="15"/>
  <c r="M331" i="15"/>
  <c r="M330" i="15"/>
  <c r="M328" i="15"/>
  <c r="M326" i="15"/>
  <c r="M325" i="15"/>
  <c r="H284" i="15"/>
  <c r="L385" i="15" l="1"/>
  <c r="L377" i="15"/>
  <c r="L399" i="15"/>
  <c r="M327" i="15"/>
  <c r="M329" i="15"/>
  <c r="M335" i="15" l="1"/>
  <c r="L472" i="15"/>
  <c r="L395" i="15"/>
  <c r="M258" i="15" l="1"/>
  <c r="L168" i="15"/>
  <c r="L158" i="15"/>
  <c r="L136" i="15"/>
  <c r="L134" i="15"/>
  <c r="L130" i="15"/>
  <c r="H259" i="15"/>
  <c r="F259" i="15"/>
  <c r="E259" i="15"/>
  <c r="L142" i="15" l="1"/>
  <c r="M259" i="15"/>
  <c r="L182" i="15" l="1"/>
  <c r="L175" i="15"/>
  <c r="L190" i="15" l="1"/>
  <c r="L191" i="15" s="1"/>
  <c r="L275" i="15"/>
  <c r="G366" i="15" l="1"/>
  <c r="L222" i="15" l="1"/>
  <c r="L218" i="15" s="1"/>
  <c r="G367" i="15" l="1"/>
  <c r="G373" i="15" s="1"/>
  <c r="L32" i="15" l="1"/>
  <c r="L34" i="15" s="1"/>
  <c r="L425" i="15" l="1"/>
  <c r="L418" i="15"/>
  <c r="L429" i="15" l="1"/>
</calcChain>
</file>

<file path=xl/sharedStrings.xml><?xml version="1.0" encoding="utf-8"?>
<sst xmlns="http://schemas.openxmlformats.org/spreadsheetml/2006/main" count="473" uniqueCount="405">
  <si>
    <t>Participaciones</t>
  </si>
  <si>
    <t>Capufe</t>
  </si>
  <si>
    <t>TOTAL</t>
  </si>
  <si>
    <t>IMPUESTOS</t>
  </si>
  <si>
    <t>Multas</t>
  </si>
  <si>
    <t>DERECHOS</t>
  </si>
  <si>
    <t>Otros Derechos</t>
  </si>
  <si>
    <t>PRODUCTOS</t>
  </si>
  <si>
    <t>APROVECHAMIENTOS</t>
  </si>
  <si>
    <t>Otros Aprovechamientos</t>
  </si>
  <si>
    <t>PARTICIPACIONES</t>
  </si>
  <si>
    <t>Ministración de Participaciones</t>
  </si>
  <si>
    <t>APORTACIONES FEDERALES</t>
  </si>
  <si>
    <t>CONVENIOS FEDERALES</t>
  </si>
  <si>
    <t>TOTAL DE INGRESOS</t>
  </si>
  <si>
    <t>Depreciación</t>
  </si>
  <si>
    <t>Amortización</t>
  </si>
  <si>
    <t>Incrementos en las provisiones</t>
  </si>
  <si>
    <t>Incremento en inversiones producido por revaluación</t>
  </si>
  <si>
    <t>Incremento en cuentas por cobrar</t>
  </si>
  <si>
    <t>Conciliación entre los Egresos Presupuestarios y los Gastos  Contables</t>
  </si>
  <si>
    <t>Infraestructura</t>
  </si>
  <si>
    <t>Provisiones</t>
  </si>
  <si>
    <t>Otros Gastos</t>
  </si>
  <si>
    <t>JUICIOS LAUDOS LABORALES</t>
  </si>
  <si>
    <t>CONCEPTOS</t>
  </si>
  <si>
    <t>ENERO</t>
  </si>
  <si>
    <t xml:space="preserve">Impuestos </t>
  </si>
  <si>
    <t xml:space="preserve">Derechos </t>
  </si>
  <si>
    <t xml:space="preserve">Productos </t>
  </si>
  <si>
    <t>"Bajo protesta de decir verdad declara que los estados financieros y sus notas, son razonablemente correctos y son responsabilidad del emisor"</t>
  </si>
  <si>
    <t>Terrenos</t>
  </si>
  <si>
    <t>JUICIOS  ÁREA CIVIL</t>
  </si>
  <si>
    <t>Aportaciones Federales</t>
  </si>
  <si>
    <t>Convenios Federales</t>
  </si>
  <si>
    <t>Incentivos Derivados de la Colaboración Fiscal</t>
  </si>
  <si>
    <t>CONCEPTO</t>
  </si>
  <si>
    <t>SUMA</t>
  </si>
  <si>
    <t>SUMAS</t>
  </si>
  <si>
    <t>Accesorios de Impuestos</t>
  </si>
  <si>
    <t>Accesorios de Derechos</t>
  </si>
  <si>
    <t>INCENTIVOS DERIVADOS DE LA COLABORACIÓN FISCAL</t>
  </si>
  <si>
    <t>Secretaría del Trabajo y Previsión Social</t>
  </si>
  <si>
    <t>PROFECO</t>
  </si>
  <si>
    <t>Gastos de Ejecución de Multas Federales</t>
  </si>
  <si>
    <t>Maquinaria, Otros Equipos y Herramientas</t>
  </si>
  <si>
    <t>Mobiliario y Equipo Educacional y Recreativo</t>
  </si>
  <si>
    <t>Equipo de Defensa y Seguridad</t>
  </si>
  <si>
    <t>Colecciones, Obras de Arte y Objetos Valiosos</t>
  </si>
  <si>
    <t>Acuerdo de Coordinación SEDENER</t>
  </si>
  <si>
    <t>Indemnizaciones</t>
  </si>
  <si>
    <t>Anticipo a Contratistas por Obras Públicas</t>
  </si>
  <si>
    <t>Actualización de Multas Federales</t>
  </si>
  <si>
    <t>Equipo e Instrumental Médico y de Laboratorio</t>
  </si>
  <si>
    <t>Productos Financieros Parques y Jardines</t>
  </si>
  <si>
    <t>Multa Fed. Centro Federal de Conciliación y Registro Laboral</t>
  </si>
  <si>
    <t>Edificios no Habitacionales</t>
  </si>
  <si>
    <t>Este apartado se integra por los conceptos de los bienes muebles los cuales incluyen:</t>
  </si>
  <si>
    <t xml:space="preserve">TOTAL </t>
  </si>
  <si>
    <t>VARIACIÓN</t>
  </si>
  <si>
    <t>Bancos/Tesorería</t>
  </si>
  <si>
    <t xml:space="preserve">Efectivo </t>
  </si>
  <si>
    <t>Bancos/Dependencias y Otros</t>
  </si>
  <si>
    <t>CUENTAS DE ORDEN CONTABLES</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</si>
  <si>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</si>
  <si>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Convenios Estatales</t>
  </si>
  <si>
    <t>Trimestres</t>
  </si>
  <si>
    <t>Total Mensual</t>
  </si>
  <si>
    <t>Gran Total</t>
  </si>
  <si>
    <t>Multa Federal Tribunal Unitario Agrario</t>
  </si>
  <si>
    <t>Fondo por Colaboración Fiscal (ISN)</t>
  </si>
  <si>
    <t>Fondo por Colaboración Fiscal (ISR)</t>
  </si>
  <si>
    <t>Fondo por Coordinación en Predial</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</si>
  <si>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</si>
  <si>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</si>
  <si>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</si>
  <si>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</si>
  <si>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Software</t>
  </si>
  <si>
    <t>Conciliación entre los Ingresos Presupuestarios y  Contables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</si>
  <si>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</si>
  <si>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Presupuesto de Egresos Comprometido</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</si>
  <si>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</si>
  <si>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</si>
  <si>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</si>
  <si>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</si>
  <si>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</si>
  <si>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</si>
  <si>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TOTALES</t>
  </si>
  <si>
    <t>90 DÍAS</t>
  </si>
  <si>
    <t>180 DÍAS</t>
  </si>
  <si>
    <t>MENOR O IGUAL A 365 DÍAS</t>
  </si>
  <si>
    <t>MAYOR A 365 DÍAS</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</si>
  <si>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</si>
  <si>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</si>
  <si>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</si>
  <si>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</si>
  <si>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</si>
  <si>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</si>
  <si>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</si>
  <si>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</si>
  <si>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</si>
  <si>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</si>
  <si>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</si>
  <si>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</si>
  <si>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</si>
  <si>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</si>
  <si>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</si>
  <si>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</si>
  <si>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</si>
  <si>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</si>
  <si>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</si>
  <si>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Vehículo y Equipo de Transporte</t>
  </si>
  <si>
    <t>En noviembre de 1808, el virrey de la Nueva España dispuso elegir el primer ayuntamiento de San Juan de Villahermosa, mismo que inició sus funciones el 1 de enero de 1809.</t>
  </si>
  <si>
    <t>Ingresos Propios</t>
  </si>
  <si>
    <t>BBVA Bancomer Créditos</t>
  </si>
  <si>
    <t xml:space="preserve">Fondo de Estabilización de los Ingresos de las Entidades Federativas (FEIEF) </t>
  </si>
  <si>
    <t xml:space="preserve">Proagua Federal </t>
  </si>
  <si>
    <t xml:space="preserve">Fondo para Municipios Productores de Hidrocarburos en Región Marítima (Fondos distintos de aportación) </t>
  </si>
  <si>
    <t>19 de Junio de 2037</t>
  </si>
  <si>
    <t>19 de junio del 2037</t>
  </si>
  <si>
    <t>Total Fideicomisos</t>
  </si>
  <si>
    <t>Reintegros</t>
  </si>
  <si>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</si>
  <si>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</si>
  <si>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</si>
  <si>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</si>
  <si>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</si>
  <si>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</si>
  <si>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</si>
  <si>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</si>
  <si>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Convenio  Ayuntamiento-Oficialía Mayor (Parques y Jardines)</t>
  </si>
  <si>
    <t xml:space="preserve">Proveedores </t>
  </si>
  <si>
    <t>El 3 de febrero de 1916 siendo gobernador el general Francisco J. Múgica, desde la Villa de Teapa expide el Decreto 111, con el que restituye a la capital del estado su antiguo nombre de Villahermosa, como hasta la fecha se le conoce.</t>
  </si>
  <si>
    <t>3. Organización y Objeto Social</t>
  </si>
  <si>
    <t>4. Bases de Preparación de los Estados Financieros</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</si>
  <si>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</si>
  <si>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5. Políticas de Contabilidad Significativas</t>
  </si>
  <si>
    <t>9. Reporte de la Recaudación</t>
  </si>
  <si>
    <t>10. Información sobre la Deuda y el Reporte Analítico de la Deuda</t>
  </si>
  <si>
    <t>14. Eventos Posteriores al Cierre</t>
  </si>
  <si>
    <t>15. Partes Relacionadas</t>
  </si>
  <si>
    <t>I) NOTAS AL ESTADO DE ACTIVIDADES</t>
  </si>
  <si>
    <t>Ingresos y Otros  Beneficios</t>
  </si>
  <si>
    <t>II) NOTAS AL ESTADO DE SITUACIÓN FINANCIERA</t>
  </si>
  <si>
    <t>Efectivo y Equivalentes</t>
  </si>
  <si>
    <t>Efectivo</t>
  </si>
  <si>
    <t>Almacenes</t>
  </si>
  <si>
    <t>Inventarios</t>
  </si>
  <si>
    <t>Inversiones Financieras</t>
  </si>
  <si>
    <t>Estimaciones y Deterioros</t>
  </si>
  <si>
    <t>Otros Activos</t>
  </si>
  <si>
    <t xml:space="preserve">PASIVO </t>
  </si>
  <si>
    <t>ACTIVO</t>
  </si>
  <si>
    <t>Pasivos Diferidos</t>
  </si>
  <si>
    <t>Adquisiciones de Actividades de Inversión efectivamente pagadas</t>
  </si>
  <si>
    <t>Concepto</t>
  </si>
  <si>
    <t>Bienes Inmuebles, Infraestructura y Construcciones en Proceso</t>
  </si>
  <si>
    <t>Viviendas</t>
  </si>
  <si>
    <t>Bienes Muebles</t>
  </si>
  <si>
    <t>Mobiliario y Equipo de Administración</t>
  </si>
  <si>
    <t>Vehículos y Equipos de Transporte</t>
  </si>
  <si>
    <t>Otras Inversiones</t>
  </si>
  <si>
    <t>Resultados del Ejercicio Ahorro/Desahorro</t>
  </si>
  <si>
    <t>V) CONCILIACIÓN ENTRE LOS INGRESOS PRESUPUESTARIOS Y CONTABLES, ASÍ COMO ENTRE LOS EGRESOS PRESUPUESTARIOS Y LOS GASTOS CONTABLES</t>
  </si>
  <si>
    <t>a) NOTAS DE GESTIÓN ADMINISTRATIVA</t>
  </si>
  <si>
    <t>b) NOTAS DE DESGLOSE</t>
  </si>
  <si>
    <t>Participaciones , Aportaciones, Convenios, Incentivos Derivados de la Colaboración Fiscal y Fondos Distintos De Aportación</t>
  </si>
  <si>
    <t>Productos Financieros Fondo para Municipios Productores de Hidrocarburos en Región Terrestre</t>
  </si>
  <si>
    <t>Productos Financieros Fondo para Municipios Productores de Hidrocarburos en Región Marítima</t>
  </si>
  <si>
    <t>Bienes Inmuebles</t>
  </si>
  <si>
    <t>Importe</t>
  </si>
  <si>
    <t>Activos Intangibles</t>
  </si>
  <si>
    <t>Fondos y Bienes de Terceros en Garantía y/o Administración</t>
  </si>
  <si>
    <t>C) NOTAS DE MEMORIA (CUENTAS DE ORDEN)</t>
  </si>
  <si>
    <t>Gastos y Otras Pérdidas</t>
  </si>
  <si>
    <t>Ingresos de Gestión</t>
  </si>
  <si>
    <t>Rubro</t>
  </si>
  <si>
    <t>Porcentaje</t>
  </si>
  <si>
    <t>Materiales y Suministros</t>
  </si>
  <si>
    <t>Servicios Personales</t>
  </si>
  <si>
    <t>Servicios Generales</t>
  </si>
  <si>
    <t xml:space="preserve">Subsidios y Subvenciones </t>
  </si>
  <si>
    <t>Ayudas Sociales</t>
  </si>
  <si>
    <t>Pensiones y Jubilaciones</t>
  </si>
  <si>
    <t>Interes de la Deuda Pública</t>
  </si>
  <si>
    <t>Inversión Pública no Capitalizable</t>
  </si>
  <si>
    <t xml:space="preserve">Estructura Organizacional Básica.- </t>
  </si>
  <si>
    <t>Donativos</t>
  </si>
  <si>
    <t>Gastos de la Deuda Pública</t>
  </si>
  <si>
    <t>Costo por Coberturas</t>
  </si>
  <si>
    <t>Lo anterior, permitió reflejar una mejor posición frente a la última revisión y alcanzar métricas proyectadas de deuda más favorables.</t>
  </si>
  <si>
    <t>Flujos de Efectivo Netos de las Actividades de Operación</t>
  </si>
  <si>
    <t>CONVENIOS ESTATALES</t>
  </si>
  <si>
    <t>Programa de Agua Potable, Drenaje y Tratamiento (PROAGUA)</t>
  </si>
  <si>
    <t>Transferencias al Resto del Sector Público</t>
  </si>
  <si>
    <t>Activos Diferidos</t>
  </si>
  <si>
    <t>H. AYUNTAMIENTO CONSTITUCIONAL DE CENTRO</t>
  </si>
  <si>
    <t>1. Autorización e Historia</t>
  </si>
  <si>
    <t xml:space="preserve">2.- Panorama Económico y Financiero                                                                                                                                                                                                                                                                                                                                                                                    </t>
  </si>
  <si>
    <t>III) NOTAS AL ESTADO DE VARIACIÓN EN LA HACIENDA PÚBLICA</t>
  </si>
  <si>
    <t>Otros Bienes Inmuebles</t>
  </si>
  <si>
    <t>CONCILIACIÓN DE FLUJOS DE EFECTIVO NETOS</t>
  </si>
  <si>
    <t>6. Posición en Moneda Extranjera y Protección por Riesgo Cambiario</t>
  </si>
  <si>
    <t>7. Reporte Analítico del Activo</t>
  </si>
  <si>
    <t>8. Fideicomisos, Mandatos y Análogos</t>
  </si>
  <si>
    <t>11. Calificaciones Otorgadas</t>
  </si>
  <si>
    <t>12. Proceso de Mejora</t>
  </si>
  <si>
    <t>13. Información por Segmentos</t>
  </si>
  <si>
    <t>El H. Ayuntamiento Constitucional de Centro,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</si>
  <si>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16. Responsabilidad Sobre la Presentación Razonable de la Información Contable.</t>
  </si>
  <si>
    <t>El H. Ayuntamiento Constitucional de Centro utiliza el método de primeras entradas primeras salidas, el cual es el más conveniente de acuerdo a las operaciones de los almacenes debido a que lo que se ingresó de los bienes, mercancías e insumos se distribuye a las áreas que lo solicitan.</t>
  </si>
  <si>
    <t>Actualmente el H. Ayuntamiento Constitucional de Centro no cuenta con los criterios para la determinación de las estimaciones de cuentas incobrables,  estimación de inventarios, deterioro de activos biológicos.</t>
  </si>
  <si>
    <t>Cuentas y Documentos por Pagar</t>
  </si>
  <si>
    <r>
      <t xml:space="preserve">El H. Ayuntamiento Constitucional de Centro </t>
    </r>
    <r>
      <rPr>
        <b/>
        <sz val="11"/>
        <rFont val="Calibri"/>
        <family val="2"/>
        <scheme val="minor"/>
      </rPr>
      <t>no cuenta con Fondos de Bienes de Terceros en Garantía y/o administración</t>
    </r>
    <r>
      <rPr>
        <sz val="11"/>
        <rFont val="Calibri"/>
        <family val="2"/>
        <scheme val="minor"/>
      </rPr>
      <t xml:space="preserve"> a corto y largo plazo.</t>
    </r>
  </si>
  <si>
    <r>
      <t xml:space="preserve">El H. Ayuntamiento Constitucional de Centro </t>
    </r>
    <r>
      <rPr>
        <b/>
        <sz val="11"/>
        <rFont val="Calibri"/>
        <family val="2"/>
        <scheme val="minor"/>
      </rPr>
      <t>actualmente no cuenta con pasivos diferidos.</t>
    </r>
  </si>
  <si>
    <r>
      <t xml:space="preserve">El H. Ayuntamiento Constitucional de Centro </t>
    </r>
    <r>
      <rPr>
        <b/>
        <sz val="11"/>
        <rFont val="Calibri"/>
        <family val="2"/>
        <scheme val="minor"/>
      </rPr>
      <t>no realiza provisiones.</t>
    </r>
  </si>
  <si>
    <t>IV) NOTAS AL ESTADO DE FLUJOS DE EFECTIVO</t>
  </si>
  <si>
    <t>Inversiones Temporales (Hasta 3 meses)</t>
  </si>
  <si>
    <t>Fondos con Afectación Especifica</t>
  </si>
  <si>
    <t>Depósitos de Fondos de Terceros en Garantía y/o Administración</t>
  </si>
  <si>
    <t>Otros Efectivos Equivalentes</t>
  </si>
  <si>
    <t>Construcciones en Proceso en Bienes de Dominio Público</t>
  </si>
  <si>
    <t>Construcciones en Proceso en Bienes Propios</t>
  </si>
  <si>
    <t>Ganancia/pérdida en venta de bienes muebles, inmuebles e intangibles</t>
  </si>
  <si>
    <t>H. Ayuntamiento Constitucional de Centro</t>
  </si>
  <si>
    <t>(Cifras en Pesos)</t>
  </si>
  <si>
    <t>1.- Total de Ingresos Presupuestarios</t>
  </si>
  <si>
    <t>2.1 Ingresos Financieros</t>
  </si>
  <si>
    <t>2.5 Otros Ingresos y Beneficios Varios</t>
  </si>
  <si>
    <t>2.2 Incremento por Variación de Inventarios</t>
  </si>
  <si>
    <t>2.3 Disminución del Exceso de Estimaciones por Pérdida o Deterioro u  Obsolescencia</t>
  </si>
  <si>
    <t>2.4 Disminución del Exceso de Provisiones</t>
  </si>
  <si>
    <t>2.6 Otros Ingresos Contables No Presupuestarios</t>
  </si>
  <si>
    <t>3. Menos Ingresos Presupuestarios No Contables</t>
  </si>
  <si>
    <t>3.1 Aprovechamientos Patrimoniales</t>
  </si>
  <si>
    <t>3.2 Ingresos Derivados de Financiamientos</t>
  </si>
  <si>
    <t>3.3 Otros Ingresos Presupuestarios No Contables</t>
  </si>
  <si>
    <t xml:space="preserve">4. Total de Ingresos Contables </t>
  </si>
  <si>
    <t>2.2 Materiales y Suministros</t>
  </si>
  <si>
    <t>2.3 Mobiliario y Equipo de Administración</t>
  </si>
  <si>
    <t>2.5 Equipo e Instrumental Médico y de Laboratorio</t>
  </si>
  <si>
    <t>2.6 Vehículos y Equipo de Transporte</t>
  </si>
  <si>
    <t>2.7 Equipo de Defensa y Seguridad</t>
  </si>
  <si>
    <t>2.8 Maquinaria, Otros Equipos y Herramientas</t>
  </si>
  <si>
    <t>2.9 Activos Biológicos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</si>
  <si>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</si>
  <si>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</si>
  <si>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</si>
  <si>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</si>
  <si>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</si>
  <si>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</si>
  <si>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</si>
  <si>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</si>
  <si>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2.20 Adeudos de Ejercicios Fiscales Anteriores (ADEFAS)</t>
  </si>
  <si>
    <t>3.1   Estimaciones, Depreciaciones, Deterioros, Obsolescencia y Amortizaciones</t>
  </si>
  <si>
    <t>3.2   Provisiones</t>
  </si>
  <si>
    <t>3.4   Otros Gastos</t>
  </si>
  <si>
    <t>4 Total de Gastos Contables</t>
  </si>
  <si>
    <t>Ley de Ingresos Estimada</t>
  </si>
  <si>
    <t>Modificaciones a la Ley de Ingresos Estimada</t>
  </si>
  <si>
    <t>Presupuesto de Egresos por Ejercer</t>
  </si>
  <si>
    <t>Presupuesto de Egresos Devengado</t>
  </si>
  <si>
    <t>Presupuesto de Egresos Ejercido</t>
  </si>
  <si>
    <t>Presupuesto de Egresos Pagado</t>
  </si>
  <si>
    <t>CUENTAS DE ORDEN PRESUPUESTARIAS DE EGRESOS</t>
  </si>
  <si>
    <t>CUENTAS DE ORDEN PRESUPUESTARIAS DE INGRESOS</t>
  </si>
  <si>
    <t xml:space="preserve">Este apartado se integra por los conceptos de Deudores Diversos y Cuentas por Cobrar </t>
  </si>
  <si>
    <t>1.Total de Egresos Presupuestarios</t>
  </si>
  <si>
    <t>2. Menos Egresos Presupuestarios No Contables</t>
  </si>
  <si>
    <t>2.4 Mobiliario y Equipo Educacional y Recreativo</t>
  </si>
  <si>
    <t>3. Más Gastos Contables No Presupuestarios</t>
  </si>
  <si>
    <t>Modificaciones al Presupuesto de Egresos Aprobado</t>
  </si>
  <si>
    <t>Derechos a recibir Efectivo y Equivalentes y Bienes o Servicios</t>
  </si>
  <si>
    <t>3.5   Inversión Pública no Capitalizable</t>
  </si>
  <si>
    <t>2.1 Materias Primas y Materiales de Producción y Comercialización</t>
  </si>
  <si>
    <t>Bienes Muebles, Inmuebles e Intangibles</t>
  </si>
  <si>
    <t>2. Más Ingresos Contables No Presupuestarios</t>
  </si>
  <si>
    <t>2.19 Amortización de la Deuda Pública</t>
  </si>
  <si>
    <t>2.21 Otros Egresos Presupuestales No Contables</t>
  </si>
  <si>
    <t>3.6   Materiales y Suministros (consumos)</t>
  </si>
  <si>
    <t>Cuentas de Orden Presupuestario</t>
  </si>
  <si>
    <r>
      <t>El H. Ayuntamiento Constitucional de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</si>
  <si>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</si>
  <si>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</si>
  <si>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t xml:space="preserve">A.- HONORABLE CABILDO.
B.- PRESIDENCIA:
</t>
    </r>
    <r>
      <rPr>
        <sz val="11"/>
        <rFont val="Calibri"/>
        <family val="2"/>
        <scheme val="minor"/>
      </rPr>
      <t>B.0.1.- Secretaría Particular.
B.0.2.- Secretaría Técnica.</t>
    </r>
  </si>
  <si>
    <r>
      <t xml:space="preserve">B.1.- UNIDADES DE APOYO:
</t>
    </r>
    <r>
      <rPr>
        <sz val="11"/>
        <rFont val="Calibri"/>
        <family val="2"/>
        <scheme val="minor"/>
      </rPr>
      <t>B.1.1.- Coordinación de Proyectos Estratégicos y Vinculación.
B.1.2.- Coordinación de Información.
B.1.3.- Coordinación de Modernización e Innovación.
B.1.4.- Coordinación de Desarrollo Político.
B.1.5.- Coordinación de Salud.
B.1.6.- Coordinación de Transparencia y Acceso a la Información Pública.
B.1.7.- Archivo General Municipal.
B.1.8.- Autoridad Municipal de Mejora Regulatoria.</t>
    </r>
  </si>
  <si>
    <r>
      <t xml:space="preserve">B.3.- ADMINISTRACIÓN PÚBLICA DESCONCENTRADA:
</t>
    </r>
    <r>
      <rPr>
        <sz val="11"/>
        <rFont val="Calibri"/>
        <family val="2"/>
        <scheme val="minor"/>
      </rPr>
      <t>B.3.1.- Sistema Municipal para el Desarrollo Integral de la Familia.
B.3.2.- Coordinación de Limpia y Recolección de Residuos Sólidos.
B.3.3.- Sistema de Agua y Saneamiento.
B.3.4.- Instituto de Planeación y Desarrollo Urbano.
B.3.5.- Instituto Municipal de la Juventud y el Deporte de Centro.</t>
    </r>
  </si>
  <si>
    <r>
      <t xml:space="preserve">El H. Ayuntamiento Constitucional de Centro </t>
    </r>
    <r>
      <rPr>
        <b/>
        <sz val="11"/>
        <rFont val="Calibri"/>
        <family val="2"/>
        <scheme val="minor"/>
      </rPr>
      <t>No realiza operaciones</t>
    </r>
    <r>
      <rPr>
        <sz val="11"/>
        <rFont val="Calibri"/>
        <family val="2"/>
        <scheme val="minor"/>
      </rPr>
      <t xml:space="preserve"> en moneda extranjeras.</t>
    </r>
  </si>
  <si>
    <t>Subtotal de Ingresos de la Gestión</t>
  </si>
  <si>
    <t>Aprovechamientos</t>
  </si>
  <si>
    <t>Fondos Distintos de Aportaciones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</si>
  <si>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el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</si>
  <si>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Impuestos Sobre los Ingresos</t>
  </si>
  <si>
    <t>Derechos por Prestación de Servicios</t>
  </si>
  <si>
    <t>Accesorios de Aprovechamientos</t>
  </si>
  <si>
    <t>Productos Financieros Participaciones</t>
  </si>
  <si>
    <t>Productos Financieros (ISN)</t>
  </si>
  <si>
    <t>Productos Financieros (ISR)</t>
  </si>
  <si>
    <t>Productos Financieros Fondo por Coordinación en Predial</t>
  </si>
  <si>
    <t>Fondo para la Infraestructura Social y  Municipal (R-33 Fondo III)</t>
  </si>
  <si>
    <t>Fondo de Aportación para el Fortalecimiento (R-33 Fondo IV)</t>
  </si>
  <si>
    <t>Productos Financieros CAPUFE</t>
  </si>
  <si>
    <t>Convenio de Concentración de Acciones y Aportaciones de Apoyo Extraordinario de Recursos del Fondo para Entidades Federativas y Municipios Productores de Hidrocarburos (Cárcamo)</t>
  </si>
  <si>
    <t>Convenio de Concentración de Acciones y Aportaciones de Apoyo Extraordinario de Recursos del Fondo para Entidades Federativas y Municipios Productores de Hidrocarburos (Sitio de Transferencia)</t>
  </si>
  <si>
    <t>Para llevar a cabo la depreciación de los edificios no habitacionales como lo establece el CONAC, se requiere el avalúo de estos activo estimando su vida útlil, para ello se necesita un proyecto de inversión y considerar si el Ayuntamiento cuenta con los recursos financieros para hacerlo.</t>
  </si>
  <si>
    <t>Licencias Informáticas e Intelectuales</t>
  </si>
  <si>
    <t>Ley de Ingresos por Ejecutar</t>
  </si>
  <si>
    <t>Ley de Ingresos Devengada</t>
  </si>
  <si>
    <t>Ley de Ingresos Recaudada</t>
  </si>
  <si>
    <t xml:space="preserve">Presupuesto de Egresos Aprobado       </t>
  </si>
  <si>
    <t>Todo lo anterior, es parte fundamental de la buena marcha de la gestión Pública Municipal de este Municipio, los números de ingresos y la eficiencia en el gasto hablan de ello, se sigue trabajando en mejores y eficientes modelos de control a la par que se sigue modernizando la Administración Municipal presente.</t>
  </si>
  <si>
    <t>Impuestos Sobre el  Patrimonio</t>
  </si>
  <si>
    <t>Impuestos Sobre la Producción, el Consumo y las Transacciones</t>
  </si>
  <si>
    <t>Productos Financieros Fondo de Estabilización de los Ingresos de las Entidades Federativos (FEIEF)</t>
  </si>
  <si>
    <t>Aportación Federal CAPUFE</t>
  </si>
  <si>
    <t>Fondo de Infraestructura Social para Entidades (FISE)</t>
  </si>
  <si>
    <t xml:space="preserve">FISE Bienestar-H. Ayuntamiento </t>
  </si>
  <si>
    <t xml:space="preserve">Fondo de Compensaciones y Combustible Municipal </t>
  </si>
  <si>
    <t>Otro bienes Inmuebles</t>
  </si>
  <si>
    <t>TOTAL DEPRECIACIÓN Y AMORTIZACIÓN ACUMULADA</t>
  </si>
  <si>
    <t>HACIENDA PÚBLICA/PATRIMONIO GENERADO 2024</t>
  </si>
  <si>
    <t>HACIENDA PÚBLICA/PATRIMONIO CONTRIBUIDO 2024</t>
  </si>
  <si>
    <t>Subtotal de Ingresos  por Participaciones, Aportaciones, Convenios Derivados de la Colaboración Fiscal Fondos Distintos a Aportaciones</t>
  </si>
  <si>
    <t>El H. Ayuntamiento Constitucional de Centro en el rubro de inventarios incluye la adquisición de materias primas, para ser utilizadas para la conducción de aguas crudas en la ciudad de Villahermosa;   el método que utiliza es el de primeras entradas primeras salidas.</t>
  </si>
  <si>
    <t>3.7   Otros Gastos Contables No Presupuestarios</t>
  </si>
  <si>
    <r>
      <t xml:space="preserve">El H. Ayuntamiento Constitucional de Centro </t>
    </r>
    <r>
      <rPr>
        <b/>
        <sz val="11"/>
        <rFont val="Calibri"/>
        <family val="2"/>
        <scheme val="minor"/>
      </rPr>
      <t>no tiene registro de otros activos.</t>
    </r>
  </si>
  <si>
    <t>B.2.12.- Dirección de Atención a las Mujeres.
B.2.13.- Dirección de Asuntos Indígenas.
B.2.14.- Dirección de Protección Ambiental y Desarrollo Sustentable.
B.2.15.- Coordinación de Protección Civil.</t>
  </si>
  <si>
    <t>Convenio Coordinación Específico SEDATU- Municipio de Centro 2024</t>
  </si>
  <si>
    <t>Convenio de Concentración de Acciones y Aportaciones de Apoyo Extraordinario de Recursos del Fondo para Entidades Federativas y Municipios Productores de Hidrocarburos</t>
  </si>
  <si>
    <t>Ingresos por Clasificar</t>
  </si>
  <si>
    <t>Estimaciones, Depreciaciones, Deterioros, Obsolencias y Amortizaciones</t>
  </si>
  <si>
    <r>
      <rPr>
        <b/>
        <sz val="11"/>
        <rFont val="Calibri"/>
        <family val="2"/>
        <scheme val="minor"/>
      </rPr>
      <t xml:space="preserve">Consideraciones Fiscales.- </t>
    </r>
    <r>
      <rPr>
        <sz val="11"/>
        <rFont val="Calibri"/>
        <family val="2"/>
        <scheme val="minor"/>
      </rPr>
      <t>De conformidad al Art. 79 de la Ley de Impuesto sobre la Renta, El H. Ayuntamiento Constitucional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</si>
  <si>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</si>
  <si>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t>* Tasa TIIE a 28 días más sobre tasa del 0.64%, la cual es menor a la que se venía pagando en los créditos anteriores.</t>
  </si>
  <si>
    <t>La perspectiva refleja la expectativa de Moody´s Local México que el perfil crediticio del municipio mantendrá el registro de superávits operativos en 2024-2025, el regreso al equilibrio financiero en 2025 y una liquidez sólida.</t>
  </si>
  <si>
    <t>3.3   Disminución de Inventarios</t>
  </si>
  <si>
    <t>Activos Biológicos</t>
  </si>
  <si>
    <t>Ministración PRODDER</t>
  </si>
  <si>
    <t>PRODDER</t>
  </si>
  <si>
    <t>Intereses, Comisiones y Otros Gastos de la Deuda</t>
  </si>
  <si>
    <t>Los Estados Financieros que presenta el H. Ayuntamiento Constitucional del Centro son los siguientes: Estado de Situación Financiera, Estado de Actividades, Estado de Variaciones en la Hacienda Pública, Estado de Cambios en la Situación Financiera, Estado de Flujos de Efectivo, Estado Analítico del Activo, Estado Analítico de la Deuda y Otros Pasivos, Informe sobre Pasivos Contingentes, las Notas a los Estados Financieros de acuerdo a los lineamientos establecidos en el Manual de Contabilidad Gubernamental del Municipio de Centro, Tabasco, la Ley General de Contabilidad Gubernamental y  de la Ley de Disciplina Financiera de las Entidades Federativas y los Municipios.</t>
  </si>
  <si>
    <t>FONDOS DISTINTOS DE APORTACIÓN</t>
  </si>
  <si>
    <r>
      <rPr>
        <b/>
        <sz val="11"/>
        <rFont val="Calibri"/>
        <family val="2"/>
        <scheme val="minor"/>
      </rPr>
      <t>Régimen Jurídico</t>
    </r>
    <r>
      <rPr>
        <sz val="11"/>
        <rFont val="Calibri"/>
        <family val="2"/>
        <scheme val="minor"/>
      </rPr>
      <t>.- Lo Constituye la Ley Orgánica Municipal del Estado de Tabasco, Ley de Hacienda Municipal, Ley General de Contabilidad Gubernamental, Ley de Disciplina Financiera de las Entidades Federativas y los Municipios, Ley de Coordinación Fiscal, Ley de Ingresos, Presupuesto de Egresos, Reglamento de la Administración Pública del Municipio del Centro, Tabasco, Manual de Normas Presupuestaria para el Municipio de Centro Tabasco y Manual de Contabilidad Gubernamental del Municipio de Centro, Tabasco.</t>
    </r>
  </si>
  <si>
    <t>Fondo de Estabilización de los Ingresos de las Entidades Federativas (FEIEF)</t>
  </si>
  <si>
    <t>2.10 Sofware</t>
  </si>
  <si>
    <t>Representa el derecho de recibir servicios, por los trabajos contratados por obras.</t>
  </si>
  <si>
    <t>Cuentas por Cobrar a corto plazo</t>
  </si>
  <si>
    <t>Deudores Diversos por cobrar a corto plazo</t>
  </si>
  <si>
    <t>Deudores por Anticipo de la Tesorería por cobrar a corto plazo</t>
  </si>
  <si>
    <t>Otros Derechos a Recibir Efectivo o Equivalentes por cobrar a corto plazo</t>
  </si>
  <si>
    <t>Programa de Saneamiento de Aguas Residuales (PROSANEAR)</t>
  </si>
  <si>
    <t>PROSANEAR</t>
  </si>
  <si>
    <t>Depreciación 2024</t>
  </si>
  <si>
    <t>Amortización 2024</t>
  </si>
  <si>
    <r>
      <rPr>
        <b/>
        <sz val="11"/>
        <rFont val="Calibri"/>
        <family val="2"/>
        <scheme val="minor"/>
      </rPr>
      <t xml:space="preserve">Fideicomisos, Mandatos y Análogos de los cuales es fideicomitente o fideicomisario.- </t>
    </r>
    <r>
      <rPr>
        <sz val="11"/>
        <rFont val="Calibri"/>
        <family val="2"/>
        <scheme val="minor"/>
      </rPr>
      <t>El H. Ayuntamiento Constitucional de Centro forma parte del Fideicomiso CREANDO EMPRESARIOS como fideicomitente.</t>
    </r>
  </si>
  <si>
    <r>
      <t xml:space="preserve">La Corporación Financiera </t>
    </r>
    <r>
      <rPr>
        <b/>
        <sz val="11"/>
        <rFont val="Calibri"/>
        <family val="2"/>
        <scheme val="minor"/>
      </rPr>
      <t>Fitch Ratings</t>
    </r>
    <r>
      <rPr>
        <sz val="11"/>
        <rFont val="Calibri"/>
        <family val="2"/>
        <scheme val="minor"/>
      </rPr>
      <t xml:space="preserve"> evaluó la calidad del crédito contratado del Municipio de la siguiente manera:</t>
    </r>
  </si>
  <si>
    <r>
      <t>Calificación</t>
    </r>
    <r>
      <rPr>
        <b/>
        <sz val="11"/>
        <rFont val="Calibri"/>
        <family val="2"/>
        <scheme val="minor"/>
      </rPr>
      <t xml:space="preserve"> 'A- (mex)'</t>
    </r>
    <r>
      <rPr>
        <sz val="11"/>
        <rFont val="Calibri"/>
        <family val="2"/>
        <scheme val="minor"/>
      </rPr>
      <t xml:space="preserve"> a la perspectiva de largo plazo en escala nacional del Municipio del Centro, Tabasco, se modificó de</t>
    </r>
    <r>
      <rPr>
        <b/>
        <sz val="11"/>
        <rFont val="Calibri"/>
        <family val="2"/>
        <scheme val="minor"/>
      </rPr>
      <t xml:space="preserve"> negativa a estable</t>
    </r>
    <r>
      <rPr>
        <sz val="11"/>
        <rFont val="Calibri"/>
        <family val="2"/>
        <scheme val="minor"/>
      </rPr>
      <t>.</t>
    </r>
  </si>
  <si>
    <r>
      <t xml:space="preserve">La modificación de la </t>
    </r>
    <r>
      <rPr>
        <b/>
        <sz val="11"/>
        <rFont val="Calibri"/>
        <family val="2"/>
        <scheme val="minor"/>
      </rPr>
      <t>Perspectiva a Estable se fundamenta en la recuperación observada en el margen operativo y fortalecimiento en su posición de liquidez como resultado de una mayor generación de ingresos y el desuso de créditos de corto plazo.</t>
    </r>
  </si>
  <si>
    <r>
      <t xml:space="preserve">La ratificación de la calificación refleja la combinación de una evaluación de perfil de riesgo 'Más debil' y un puntaje de sostenibilidad de la deuda de 'aa', y considera un análisis con entidades pares. </t>
    </r>
    <r>
      <rPr>
        <b/>
        <sz val="11"/>
        <rFont val="Calibri"/>
        <family val="2"/>
        <scheme val="minor"/>
      </rPr>
      <t>No se identificaron riesgos asimétricos que afecten la calificación o la presencia de soporte extraordinario por parte del Gobierno Federal.</t>
    </r>
  </si>
  <si>
    <r>
      <t xml:space="preserve">En cuanto a la Calificadora </t>
    </r>
    <r>
      <rPr>
        <b/>
        <sz val="11"/>
        <rFont val="Calibri"/>
        <family val="2"/>
        <scheme val="minor"/>
      </rPr>
      <t>Moody's  Local MX S.A. de C.V., I.C.V. ("Moody's Local México") subió la calificación del municipio de Centro a BBB+.mx desde BBB.mx la perspectiva estable.</t>
    </r>
  </si>
  <si>
    <r>
      <t xml:space="preserve">El alza en la calificación de emisor a BBB+.mx de BBB.mx refleja la mejora en los resultados operativos y financieros, así como en la liquidez y la ausencia de deuda de corto plazo. </t>
    </r>
    <r>
      <rPr>
        <b/>
        <sz val="11"/>
        <rFont val="Calibri"/>
        <family val="2"/>
        <scheme val="minor"/>
      </rPr>
      <t>Desde 2021, el municipio de Centro ha implementado políticas y acciones enfocadas al aumento de la recaudación, lo cual condujo a un crecimiento promedio de 31% en ingresos propios en 2021 y 2022. Gracias al crecimiento de los ingresos propios y de las participaciones, los balances operativos aumentaron el 12% en 2023 de -6% en 2021, permitiendo que se registrará superávits financiero.</t>
    </r>
  </si>
  <si>
    <r>
      <t xml:space="preserve">Centro tiene un nivel de apalancamiento bajo, incluso menor a la medida de los municipios con calificación BBB+. Al cierre de 2023, la deuda directa e indirecta neta del municipio de Centro fue equivalente a 7.8% de los ingresos operativos. </t>
    </r>
    <r>
      <rPr>
        <b/>
        <sz val="11"/>
        <rFont val="Calibri"/>
        <family val="2"/>
        <scheme val="minor"/>
      </rPr>
      <t>Cabe resaltar que el municipio ya no depende de deuda de corto plazo como en años pasados, por lo que el servicio de la deuda bajó a 1% de los ingresos operativos en 2023 de 8% en 2021.</t>
    </r>
  </si>
  <si>
    <r>
      <t xml:space="preserve">El H. Ayuntamiento Constitucional de Centro, </t>
    </r>
    <r>
      <rPr>
        <b/>
        <sz val="11"/>
        <rFont val="Calibri"/>
        <family val="2"/>
        <scheme val="minor"/>
      </rPr>
      <t xml:space="preserve">no presenta información segmentada de Informes Financieros adicional </t>
    </r>
    <r>
      <rPr>
        <sz val="11"/>
        <rFont val="Calibri"/>
        <family val="2"/>
        <scheme val="minor"/>
      </rPr>
      <t xml:space="preserve"> a la que se presentan en los Estados Financieros.</t>
    </r>
  </si>
  <si>
    <r>
      <t xml:space="preserve">El H. Ayuntamiento Constitucional de Centro, </t>
    </r>
    <r>
      <rPr>
        <b/>
        <sz val="11"/>
        <rFont val="Calibri"/>
        <family val="2"/>
        <scheme val="minor"/>
      </rPr>
      <t>no presenta evento alguno posterior al cierre.</t>
    </r>
  </si>
  <si>
    <r>
      <t xml:space="preserve">En el H. Ayuntamiento Constitucional de Centro, </t>
    </r>
    <r>
      <rPr>
        <b/>
        <sz val="11"/>
        <rFont val="Calibri"/>
        <family val="2"/>
        <scheme val="minor"/>
      </rPr>
      <t>no existen partes relacionadas que influyan significativamente en la Toma de decisiones operativas y financieras.</t>
    </r>
  </si>
  <si>
    <r>
      <t xml:space="preserve">B.2.- DEPENDENCIAS:
</t>
    </r>
    <r>
      <rPr>
        <sz val="11"/>
        <rFont val="Calibri"/>
        <family val="2"/>
        <scheme val="minor"/>
      </rPr>
      <t>B.2.1.- Secretaría de Ayuntamiento.
B.2.2.- Dirección de Finanzas.
B.2.3.- Dirección de Programación.
B.2.4.- Contraloría Municipal.
B.2.5.- Dirección de Desarrollo.
B.2.6.- Dirección de Fomento Económico y Turismo.
B.2.7.- Dirección de Obras, Ordenamiento Territorial y Servicios Municipales.                                                                                                                                                                                                                                                                                                                                                                                           B.2.8.- Dirección de Educación, Cultura y Recreación.
B.2.9.- Dirección de Administración.
B.2.10.- Dirección de Asuntos Jurídicos.
B.2.11.- Dirección de Atención Ciudadana.</t>
    </r>
  </si>
  <si>
    <t>El H. Ayuntamiento Constitucional de Centro utiliza el método de depreciación de línea recta, las tasas aplicadas corresponden 10% para Mobiliario y Equipo de Administración, excepto Equipo de Cómputo y de Tecnologías de la Información que tiene 33.3%; 20% para Mobiliario y Equipo Educacional y Recreativo, excepto Equipos y Aparatos Audiovisuales y Cámara Fotográficas y de Video que tienen 33.3%; 20% para Equipo e Instrumental Médico y de Laboratorio; 20% para Equipo de Transporte; 10% para Maquinaria, Otros Equipos y Herramientas; 10% para Colecciones, Obras de Arte y Objetos Valiosos; 33.3% para la amortización de Activos Intangibles. Los activos citados se encuentra en óptimas condiciones.</t>
  </si>
  <si>
    <t>NOTAS  A LOS ESTADOS FINANCIEROS DEL MES DE ENERO 2025</t>
  </si>
  <si>
    <t xml:space="preserve"> del 1  al 31 de Enero 2025</t>
  </si>
  <si>
    <t>Saldo al 31 de enero de 2025</t>
  </si>
  <si>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Nacional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objetivo del Plan de Cuentas es proporcionar a los entes públicos, los elementos necesarios que les permita contabilizar sus operaciones, proveer información útil en tiempo y forma, para la toma de decisiones por parte de los responsables de administrar las finanzas públicas, para garantizar el control del patrimonio; así como medir los resultados de la gestión pública financiera y para satisfacer los requerimientos de todas las instituciones relacionadas con el control, la transparencia y la rendición de cuentas. En este sentido constituye una herramienta básica para el registro de las operaciones, que otorga consistencia a la presentación de los resultados del ejercicio y facilita su interpretación, proporcionando las bases para consolidar bajo criterios armonizados la información contable.</t>
  </si>
  <si>
    <t>Productos Financieros Fondo de Compensación y Combustible Municipal</t>
  </si>
  <si>
    <t xml:space="preserve">Productos Financieros Convenio Agua Potable SAS </t>
  </si>
  <si>
    <t>Convenio para la Transferencia de la Prestación de Servicio de Agua Potable, Alcantarillado, Tratamiento y Disposición de aguas Residiales</t>
  </si>
  <si>
    <t>Acuerdo de Coordinación para la Administración de los Parques Propiedad del Gob. Del Edo.</t>
  </si>
  <si>
    <t xml:space="preserve">Fondo para las Entidades Federativas y Municipios Productores de Hidrocarburos en Región Terrestre </t>
  </si>
  <si>
    <t>Fondo para las Entidades Federativas y Municipios Productores de Hidrocarburos en Regiones Marítima</t>
  </si>
  <si>
    <t>Al 31 de enero</t>
  </si>
  <si>
    <t>El H. Ayuntamiento Constitucional de Centro no tiene saldo  en el apartado de Anticipo a Contratistas por obras públicas y Anticipo a Proveedores al mes de enero.</t>
  </si>
  <si>
    <t>Depreciación acumulada al 2025</t>
  </si>
  <si>
    <t>Amortización acumulada al 2025</t>
  </si>
  <si>
    <t>HACIENDA PÚBLICA/PATRIMONIO CONTRIBUIDO 2025</t>
  </si>
  <si>
    <t>HACIENDA PÚBLICA/PATRIMONIO GENERADO 2025</t>
  </si>
  <si>
    <t>Los ingresos recaudados en el rubro de ingresos propios en el mes de enero del ejercicio fiscal 2025, comparados con los ingresos  del mismo periodo de los últimos cinco años, históricamente han mejorado, como puede apreciarse la recaudación incrementó en un 5% en el mismo periodo del 2024 al 2025, estos resultados se lograron gracias a la gestión responsable y equilibrada de las finanzas públicas, generando condiciones favorables para el crecimiento económico y la estabilidad del Municipio del Centro.</t>
  </si>
  <si>
    <t>Gastos de Funcionamiento donde Servicios Personales es el mas representativo por el pago de sueldos y salarios al personal de confianza y de base, pago de prestaciones asi como el pago del día de reyes, compensaciones, aportaciones al ISSET etc. En cuanto al rubro Servicios Generales se realizan pagos de energía eléctrica, servicios de internet, arrendamientos entre otros y  Subsidios y Subvenciones por el ISR subsidiado al personal, siendo estos últimos de los más representativos.</t>
  </si>
  <si>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por la cantidad de </t>
    </r>
    <r>
      <rPr>
        <b/>
        <sz val="11"/>
        <rFont val="Calibri"/>
        <family val="2"/>
        <scheme val="minor"/>
      </rPr>
      <t>$7,612,069.68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$773,565.30 (Setecientos Setenta y Tres Mil Quinientos Sesenta y Cinco Pesos 30/100 M.N.)</t>
    </r>
    <r>
      <rPr>
        <sz val="11"/>
        <rFont val="Calibri"/>
        <family val="2"/>
        <scheme val="minor"/>
      </rPr>
      <t xml:space="preserve">, sumando un total de </t>
    </r>
    <r>
      <rPr>
        <b/>
        <sz val="11"/>
        <rFont val="Calibri"/>
        <family val="2"/>
        <scheme val="minor"/>
      </rPr>
      <t>$8,385,634.98 (Ocho Millones Trescientos Ochenta y Cinco Mil Seiscientos Treinta y Cuatro Pesos 98/100 M.N.)</t>
    </r>
  </si>
  <si>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Veintidós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mejoraron las condiciones para la Hacienda Pública Municipal, dicha deuda está garantizada con el 17% de las Participaciones, con los siguientes beneficios:</t>
    </r>
  </si>
  <si>
    <r>
      <t>La Secretaría de Finanzas realiza la deducción por concepto de faltante inicial FEIEF en la segunda ministración de las Participaciones correspondiente al mes de enero por la cantidad de</t>
    </r>
    <r>
      <rPr>
        <b/>
        <sz val="11"/>
        <rFont val="Calibri"/>
        <family val="2"/>
        <scheme val="minor"/>
      </rPr>
      <t xml:space="preserve"> $1,046,103.00 (Un Millón Cuarenta y Seis Mil Ciento Tres Pesos 00/100 M.N.N.)</t>
    </r>
  </si>
  <si>
    <r>
      <t xml:space="preserve">Del saldo reflejado en bancos por la cantidad de </t>
    </r>
    <r>
      <rPr>
        <b/>
        <sz val="11"/>
        <rFont val="Calibri"/>
        <family val="2"/>
        <scheme val="minor"/>
      </rPr>
      <t xml:space="preserve">$748,904,967.52 (Setecientos Cuarenta y Ocho Millones Novecientos Cuatro Mil Novecientos Sesenta y Siete Pesos 52/100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2021 pagadora de nóminas, 2022, 2023, 2024 y 2025 son tres cuentas Concentradoras; 2021 de Crédito Corto Plazo; Fondo de Estabilización de los Ingresos de las Entidades Federativas (FEIEF) 2023 y 2024; Participaciones 2022, 2023, 2024 y 2025; PRODDER 2024; PROSANEAR 2024; CAPUFE 2024; Fondos distintos de Aportación 2021, 2022,2023, 2024 y 2025; Fondo III 2024; Fondo IV 2024 y 2025; Convenio SAPAET (SAS) 2022, 2023, 2024 y 2025; Oficialía Mayor 2022, 2023,2024 y 2025 y FISE Bienestar 2024.</t>
    </r>
  </si>
  <si>
    <r>
      <t xml:space="preserve">Representan los derechos de cobro y por recuperar a favor del H. Ayuntamiento Constitucional de Centro, cuyo origen es distinto de los ingresos por impuestos, derechos, productos y aprovechamientos, siendo exigible su cobro y/o recuperación durante el transcurso del ejercicio, los cuales se integran por los rubros de Cuentas por cobrar siendo las más representativas Colaboración Fiscal (ISR) por la cantidad de  </t>
    </r>
    <r>
      <rPr>
        <b/>
        <sz val="11"/>
        <rFont val="Calibri"/>
        <family val="2"/>
        <scheme val="minor"/>
      </rPr>
      <t>$1,098,245.89 (Un Millón Noventa y Ocho Mil Doscientos Cuarenta y Cinco Pesos 89/100 M.N.).</t>
    </r>
    <r>
      <rPr>
        <sz val="11"/>
        <rFont val="Calibri"/>
        <family val="2"/>
        <scheme val="minor"/>
      </rPr>
      <t xml:space="preserve"> Deudores Diversos siendo la más representativa  Municipio del Centro y/o Dirección de Finanzas (Traspaso entre cuentas) por la cantidad de  </t>
    </r>
    <r>
      <rPr>
        <b/>
        <sz val="11"/>
        <rFont val="Calibri"/>
        <family val="2"/>
        <scheme val="minor"/>
      </rPr>
      <t xml:space="preserve">$198,315,440.02 (Ciento Noventa y Ocho Millones Trescientos Quince Mil Cuatrocientos Cuarenta Pesos 02/100 M.N.) </t>
    </r>
    <r>
      <rPr>
        <sz val="11"/>
        <rFont val="Calibri"/>
        <family val="2"/>
        <scheme val="minor"/>
      </rPr>
      <t>y</t>
    </r>
    <r>
      <rPr>
        <b/>
        <sz val="11"/>
        <rFont val="Calibri"/>
        <family val="2"/>
        <scheme val="minor"/>
      </rPr>
      <t xml:space="preserve"> </t>
    </r>
    <r>
      <rPr>
        <sz val="11"/>
        <rFont val="Calibri"/>
        <family val="2"/>
        <scheme val="minor"/>
      </rPr>
      <t xml:space="preserve"> Financiamiento entre recursos por la cantidad de </t>
    </r>
    <r>
      <rPr>
        <b/>
        <sz val="11"/>
        <rFont val="Calibri"/>
        <family val="2"/>
        <scheme val="minor"/>
      </rPr>
      <t>$24,608,697.45 (Veinticuatro Millones Seiscientos Ocho Mil Seiscientos Noventa y Siete Pesos 45/100 M.N.)</t>
    </r>
  </si>
  <si>
    <r>
      <t>Recursos asignados por tipo y monto del fideicomiso "por garantía de la deuda" de este ejercicio por la cantidad de</t>
    </r>
    <r>
      <rPr>
        <b/>
        <sz val="11"/>
        <rFont val="Calibri"/>
        <family val="2"/>
        <scheme val="minor"/>
      </rPr>
      <t xml:space="preserve"> $7,612,069.68 (Siete Millones Seiscientos Doce Mil Sesenta y Nueve Pesos 68/100 M.N.),</t>
    </r>
    <r>
      <rPr>
        <sz val="11"/>
        <rFont val="Calibri"/>
        <family val="2"/>
        <scheme val="minor"/>
      </rPr>
      <t xml:space="preserve"> y el fideicomiso "Creando empresarios" por la cantidad de </t>
    </r>
    <r>
      <rPr>
        <b/>
        <sz val="11"/>
        <rFont val="Calibri"/>
        <family val="2"/>
        <scheme val="minor"/>
      </rPr>
      <t xml:space="preserve"> $773,565.30 (Setecientos Setenta y Tres Mil Quinientos Sesenta y Cinco Pesos 30/100 M.N.), </t>
    </r>
    <r>
      <rPr>
        <sz val="11"/>
        <rFont val="Calibri"/>
        <family val="2"/>
        <scheme val="minor"/>
      </rPr>
      <t xml:space="preserve">sumando un total de </t>
    </r>
    <r>
      <rPr>
        <b/>
        <sz val="11"/>
        <rFont val="Calibri"/>
        <family val="2"/>
        <scheme val="minor"/>
      </rPr>
      <t>$8,385,634.98 (Ocho Millones Trescientos Ochenta y Cinco Mil Seiscientos Treinta y Cuatro Pesos 98/100 M.N.)</t>
    </r>
  </si>
  <si>
    <r>
      <t xml:space="preserve">El importe en el rubro de Bienes Inmuebles, Infraestructura y Construcciones en Proceso por la cantidad de </t>
    </r>
    <r>
      <rPr>
        <b/>
        <sz val="11"/>
        <rFont val="Calibri"/>
        <family val="2"/>
        <scheme val="minor"/>
      </rPr>
      <t>$2,262,664,056.87 (Dos Mil Doscientos Sesenta y Dos Millones Seiscientos Sesenta y Cuatro Mil Cincuenta y Seis Pesos 87/100 M.N.),</t>
    </r>
    <r>
      <rPr>
        <sz val="11"/>
        <rFont val="Calibri"/>
        <family val="2"/>
        <scheme val="minor"/>
      </rPr>
      <t xml:space="preserve"> reflejado</t>
    </r>
    <r>
      <rPr>
        <b/>
        <sz val="11"/>
        <rFont val="Calibri"/>
        <family val="2"/>
        <scheme val="minor"/>
      </rPr>
      <t xml:space="preserve"> </t>
    </r>
    <r>
      <rPr>
        <sz val="11"/>
        <rFont val="Calibri"/>
        <family val="2"/>
        <scheme val="minor"/>
      </rPr>
      <t xml:space="preserve">en el Estado de Situación Financiera incluye las Construcciones en Proceso por la cantidad de </t>
    </r>
    <r>
      <rPr>
        <b/>
        <sz val="11"/>
        <rFont val="Calibri"/>
        <family val="2"/>
        <scheme val="minor"/>
      </rPr>
      <t>$847,961,631.73 (Ochocientos Cuarenta y Siete Millones Novecientos Sesenta y Un Mil Seiscientos Treinta y Un Pesos 73/100 M.N.)</t>
    </r>
  </si>
  <si>
    <r>
      <t xml:space="preserve">El H. Ayuntamiento Constitucional de Centro presenta un saldo en Activos Diferidos a Largo Plazo por un monto total de </t>
    </r>
    <r>
      <rPr>
        <b/>
        <sz val="11"/>
        <rFont val="Calibri"/>
        <family val="2"/>
        <scheme val="minor"/>
      </rPr>
      <t>$8,640,501.27 (Ocho Millones Seiscientos Cuarenta Mil Quinientos Un Pesos 27/100 M.N.),</t>
    </r>
    <r>
      <rPr>
        <sz val="11"/>
        <rFont val="Calibri"/>
        <family val="2"/>
        <scheme val="minor"/>
      </rPr>
      <t xml:space="preserve">  de los cuales la cantidad de </t>
    </r>
    <r>
      <rPr>
        <b/>
        <sz val="11"/>
        <rFont val="Calibri"/>
        <family val="2"/>
        <scheme val="minor"/>
      </rPr>
      <t xml:space="preserve">$32,635.40 (Treinta y Dos Mil Seiscientos Treinta y Cinco Pesos 40/100 M.N.) </t>
    </r>
    <r>
      <rPr>
        <sz val="11"/>
        <rFont val="Calibri"/>
        <family val="2"/>
        <scheme val="minor"/>
      </rPr>
      <t xml:space="preserve">corresponde a gastos pagados por adelantado a nombre de CFE Suministrador de Servicios Básicos y la cantidad de </t>
    </r>
    <r>
      <rPr>
        <b/>
        <sz val="11"/>
        <rFont val="Calibri"/>
        <family val="2"/>
        <scheme val="minor"/>
      </rPr>
      <t>$2,372,071.96 (Dos Millones Trescientos Setenta y Dos Mil Setenta y Un Pesos 96/100 M.N.),</t>
    </r>
    <r>
      <rPr>
        <sz val="11"/>
        <rFont val="Calibri"/>
        <family val="2"/>
        <scheme val="minor"/>
      </rPr>
      <t xml:space="preserve"> por pagos de anticipos a Contratistas a largo plazo de los ejercicios 2006 y 2009 y la cantidad de </t>
    </r>
    <r>
      <rPr>
        <b/>
        <sz val="11"/>
        <rFont val="Calibri"/>
        <family val="2"/>
        <scheme val="minor"/>
      </rPr>
      <t xml:space="preserve">$6,235,793.91 (Seis Millones Doscientos Treinta y Cinco Mil Setecientos Noventa y Tres Pesos 91/100 M.N.), </t>
    </r>
    <r>
      <rPr>
        <sz val="11"/>
        <rFont val="Calibri"/>
        <family val="2"/>
        <scheme val="minor"/>
      </rPr>
      <t>por anticipo a Contratistas a largo plazo correspondiente al ejercicio 2021.</t>
    </r>
  </si>
  <si>
    <r>
      <rPr>
        <b/>
        <sz val="11"/>
        <rFont val="Calibri"/>
        <family val="2"/>
        <scheme val="minor"/>
      </rPr>
      <t>Movimientos de</t>
    </r>
    <r>
      <rPr>
        <sz val="11"/>
        <rFont val="Calibri"/>
        <family val="2"/>
        <scheme val="minor"/>
      </rPr>
      <t xml:space="preserve"> </t>
    </r>
    <r>
      <rPr>
        <b/>
        <sz val="11"/>
        <rFont val="Calibri"/>
        <family val="2"/>
        <scheme val="minor"/>
      </rPr>
      <t>partidas (o rubros) que no afectan al efectivo</t>
    </r>
  </si>
  <si>
    <r>
      <t xml:space="preserve">Al 31 de enero de 2025 el H. Ayuntamiento Constitucional  de Centro, registró en el Presupuesto de Egresos Municipal en el apartado de Otros Egresos Presupuestales No Contables un saldo por la cantidad total de </t>
    </r>
    <r>
      <rPr>
        <b/>
        <sz val="11"/>
        <rFont val="Calibri"/>
        <family val="2"/>
        <scheme val="minor"/>
      </rPr>
      <t xml:space="preserve">$1,257,142.40 (Un Millón Doscientos Cincuenta y Siete Mil Ciento Cuarenta y Dos Pesos 40/100 M.N.), </t>
    </r>
    <r>
      <rPr>
        <sz val="11"/>
        <rFont val="Calibri"/>
        <family val="2"/>
        <scheme val="minor"/>
      </rPr>
      <t xml:space="preserve"> correspondientes a la Aportación municipal CAPUFE.</t>
    </r>
  </si>
  <si>
    <r>
      <rPr>
        <b/>
        <sz val="11"/>
        <rFont val="Calibri"/>
        <family val="2"/>
        <scheme val="minor"/>
      </rPr>
      <t>Ejercicio Fiscal.-</t>
    </r>
    <r>
      <rPr>
        <sz val="11"/>
        <rFont val="Calibri"/>
        <family val="2"/>
        <scheme val="minor"/>
      </rPr>
      <t xml:space="preserve"> 1ro. de Enero al 31 de Diciembre del 2025.</t>
    </r>
  </si>
  <si>
    <r>
      <t>Al 31 de enero del 2025, el H. Ayuntamiento Constitucional de Centro recaudó Ingresos por la cantidad de</t>
    </r>
    <r>
      <rPr>
        <b/>
        <sz val="11"/>
        <rFont val="Calibri"/>
        <family val="2"/>
        <scheme val="minor"/>
      </rPr>
      <t xml:space="preserve"> $488,762,632.95 (Cuatrocientos Ochenta y Ocho Millones Setecientos Sesenta y Dos Mil Seiscientos Treinta y Dos Pesos 95/100 M.N.)</t>
    </r>
    <r>
      <rPr>
        <sz val="11"/>
        <rFont val="Calibri"/>
        <family val="2"/>
        <scheme val="minor"/>
      </rPr>
      <t xml:space="preserve">, mismos que se integran de la siguiente manera, </t>
    </r>
    <r>
      <rPr>
        <b/>
        <sz val="11"/>
        <rFont val="Calibri"/>
        <family val="2"/>
        <scheme val="minor"/>
      </rPr>
      <t>$156,466,831.44 (Ciento Cincuenta y Seis Millones Cuatrocientos Sesenta y Seis Mil Ochocientos Treinta y Un Pesos 44/100 M.N.)</t>
    </r>
    <r>
      <rPr>
        <sz val="11"/>
        <rFont val="Calibri"/>
        <family val="2"/>
        <scheme val="minor"/>
      </rPr>
      <t xml:space="preserve">, correspondientes a los Ingresos de la Gestión (impuestos, derechos, productos y aprovechamientos); </t>
    </r>
    <r>
      <rPr>
        <b/>
        <sz val="11"/>
        <rFont val="Calibri"/>
        <family val="2"/>
        <scheme val="minor"/>
      </rPr>
      <t>$228,318,479.20 (Doscientos Veintiocho Millones Trescientos Dieciocho Mil Cuatrocientos Setenta y Nueve Pesos 20/100 M.N.)</t>
    </r>
    <r>
      <rPr>
        <sz val="11"/>
        <rFont val="Calibri"/>
        <family val="2"/>
        <scheme val="minor"/>
      </rPr>
      <t xml:space="preserve">, de Participaciones Federales; </t>
    </r>
    <r>
      <rPr>
        <b/>
        <sz val="11"/>
        <rFont val="Calibri"/>
        <family val="2"/>
        <scheme val="minor"/>
      </rPr>
      <t>$56,968,126.00 (Cincuenta y Seis Millones Novecientos Sesenta y Ocho Mil Ciento Veintiséis Pesos 00/100 M.N.)</t>
    </r>
    <r>
      <rPr>
        <sz val="11"/>
        <rFont val="Calibri"/>
        <family val="2"/>
        <scheme val="minor"/>
      </rPr>
      <t xml:space="preserve">, de Aportaciones Federales; </t>
    </r>
    <r>
      <rPr>
        <b/>
        <sz val="11"/>
        <rFont val="Calibri"/>
        <family val="2"/>
        <scheme val="minor"/>
      </rPr>
      <t xml:space="preserve">$3,149,373.95 (Tres Millones Ciento Cuarenta y Nueve Mil Trescientos Setenta y Tres Pesos 95/100 M.N.), </t>
    </r>
    <r>
      <rPr>
        <sz val="11"/>
        <rFont val="Calibri"/>
        <family val="2"/>
        <scheme val="minor"/>
      </rPr>
      <t xml:space="preserve">de Convenios Federales; </t>
    </r>
    <r>
      <rPr>
        <b/>
        <sz val="11"/>
        <rFont val="Calibri"/>
        <family val="2"/>
        <scheme val="minor"/>
      </rPr>
      <t>$4,436,761.46 (Cuatro Millones Cuatrocientos Treinta y Seis Mil Setecientos Sesenta y Un Pesos 46/100 M.N.)</t>
    </r>
    <r>
      <rPr>
        <sz val="11"/>
        <rFont val="Calibri"/>
        <family val="2"/>
        <scheme val="minor"/>
      </rPr>
      <t xml:space="preserve">, de Fondos Distintos de Aportaciones y </t>
    </r>
    <r>
      <rPr>
        <b/>
        <sz val="11"/>
        <rFont val="Calibri"/>
        <family val="2"/>
        <scheme val="minor"/>
      </rPr>
      <t xml:space="preserve">$39,423,060.90 (Treinta y Nueve Millones Cuatrocientos Veintitrés Mil Sesenta Pesos 90/100 M.N.), </t>
    </r>
    <r>
      <rPr>
        <sz val="11"/>
        <rFont val="Calibri"/>
        <family val="2"/>
        <scheme val="minor"/>
      </rPr>
      <t>de Convenios Estatales.</t>
    </r>
  </si>
  <si>
    <r>
      <t xml:space="preserve">Al 31 de enero del 2025, el saldo total de la deuda pública es por la cantidad de </t>
    </r>
    <r>
      <rPr>
        <b/>
        <sz val="11"/>
        <rFont val="Calibri"/>
        <family val="2"/>
        <scheme val="minor"/>
      </rPr>
      <t>$218,158,119.30 (Doscientos Dieciocho Millones Ciento Cincuenta y Ocho Mil Ciento Diecinueve Pesos 30/100 M.N.)</t>
    </r>
    <r>
      <rPr>
        <sz val="11"/>
        <rFont val="Calibri"/>
        <family val="2"/>
        <scheme val="minor"/>
      </rPr>
      <t xml:space="preserve"> de los cuales se encuentra en Porción a Corto Plazo de la Deuda Pública a Largo Plazo la cantidad de </t>
    </r>
    <r>
      <rPr>
        <b/>
        <sz val="11"/>
        <rFont val="Calibri"/>
        <family val="2"/>
        <scheme val="minor"/>
      </rPr>
      <t>$5,956,530.84 (Cinco Millones Novecientos Cincuenta y Seis Mil Quinientos Treinta Pesos 84/100 M.N.)</t>
    </r>
    <r>
      <rPr>
        <sz val="11"/>
        <rFont val="Calibri"/>
        <family val="2"/>
        <scheme val="minor"/>
      </rPr>
      <t xml:space="preserve"> y en la Deuda Pública a Largo Plazo la cantidad de</t>
    </r>
    <r>
      <rPr>
        <b/>
        <sz val="11"/>
        <rFont val="Calibri"/>
        <family val="2"/>
        <scheme val="minor"/>
      </rPr>
      <t xml:space="preserve"> $212,201,588.46 (Doscientos Doce Millones Doscientos Un Mil Quinientos Ochenta y Ocho Pesos 46/100 M.N.)</t>
    </r>
  </si>
  <si>
    <t>Al 31 de enero del 2025, el H. Ayuntamiento Constitucional de Centro recaudó ingresos por los conceptos de  impuestos, derechos, productos y aprovechamientos como se detalla a continuación:</t>
  </si>
  <si>
    <t>Al 31 de enero del 2025, el H. Ayuntamiento Constitucional de Centro recibió ingresos por los conceptos Ramo 28/Participaciones, Ramo 33/Aportaciones, Convenios Federales y Estatales y Ramo 23/Fondos Distintos de Aportaciones, como se detalla a continuación:</t>
  </si>
  <si>
    <r>
      <t xml:space="preserve">Al 31 de enero del 2025, las Depreciaciones y Amortizaciones son por la cantidad total de </t>
    </r>
    <r>
      <rPr>
        <b/>
        <sz val="11"/>
        <rFont val="Calibri"/>
        <family val="2"/>
        <scheme val="minor"/>
      </rPr>
      <t>$587,916,468.53 (Quinientos Ochenta y Siete Millones Novecientos Dieciséis Mil Cuatrocientos Sesenta y Ocho Pesos 53/100 M.N.),</t>
    </r>
    <r>
      <rPr>
        <sz val="11"/>
        <rFont val="Calibri"/>
        <family val="2"/>
        <scheme val="minor"/>
      </rPr>
      <t xml:space="preserve"> de los cuales corresponden una depreciación acumulada de bienes muebles por la cantidad de </t>
    </r>
    <r>
      <rPr>
        <b/>
        <sz val="11"/>
        <rFont val="Calibri"/>
        <family val="2"/>
        <scheme val="minor"/>
      </rPr>
      <t xml:space="preserve">$582,573,163.03 (Quinientos Ochenta y Dos Millones Quinientos Setenta y Tres Mil Ciento Sesenta y Tres Pesos 03/100 M.N.), </t>
    </r>
    <r>
      <rPr>
        <sz val="11"/>
        <rFont val="Calibri"/>
        <family val="2"/>
        <scheme val="minor"/>
      </rPr>
      <t xml:space="preserve"> y una amortización acumulada de Activos intangibles por la cantidad de </t>
    </r>
    <r>
      <rPr>
        <b/>
        <sz val="11"/>
        <rFont val="Calibri"/>
        <family val="2"/>
        <scheme val="minor"/>
      </rPr>
      <t xml:space="preserve">$5,343,305.50 (Cinco Millones Trescientos Cuarenta y Tres Mil Trescientos Cinco Pesos 50/100 M.N.). </t>
    </r>
  </si>
  <si>
    <r>
      <t xml:space="preserve">Al 31 de enero del 2025, el H. Ayuntamiento Constitucional de Centro tiene registrado un pasivo circulante por la cantidad de </t>
    </r>
    <r>
      <rPr>
        <b/>
        <sz val="11"/>
        <rFont val="Calibri"/>
        <family val="2"/>
        <scheme val="minor"/>
      </rPr>
      <t>$263,431,934.34 (Doscientos Sesenta y Tres Millones Cuatrocientos Treinta y Un Mil Novecientos Treinta y Cuatro Pesos 34/100 M.N.);</t>
    </r>
    <r>
      <rPr>
        <sz val="11"/>
        <rFont val="Calibri"/>
        <family val="2"/>
        <scheme val="minor"/>
      </rPr>
      <t xml:space="preserve"> integrado por Servicios Personales siendo el mas representativo Instituto De Seguridad Social del Estado de Tabasco (ISSET) por la cantidad de</t>
    </r>
    <r>
      <rPr>
        <b/>
        <sz val="11"/>
        <rFont val="Calibri"/>
        <family val="2"/>
        <scheme val="minor"/>
      </rPr>
      <t xml:space="preserve"> $8,642,004.22 (Ocho Millones Seiscientos Cuarenta y Dos Mil Cuatro Pesos 22/100 M.N.); </t>
    </r>
    <r>
      <rPr>
        <sz val="11"/>
        <rFont val="Calibri"/>
        <family val="2"/>
        <scheme val="minor"/>
      </rPr>
      <t xml:space="preserve">Proveedores por pagar a corto plazo siendo las mas representativas CFE Suministrador de Servicios Básicos por la cantidad de </t>
    </r>
    <r>
      <rPr>
        <b/>
        <sz val="11"/>
        <rFont val="Calibri"/>
        <family val="2"/>
        <scheme val="minor"/>
      </rPr>
      <t>$1,521,915.00 (Un Millón Quinientos Veintiún Mil Novecientos Quince Pesos 00/100 M.N.);</t>
    </r>
    <r>
      <rPr>
        <sz val="11"/>
        <rFont val="Calibri"/>
        <family val="2"/>
        <scheme val="minor"/>
      </rPr>
      <t xml:space="preserve"> Retenciones y Contribuciones siendo el más representativo el I.S.P.T. por la cantidad de </t>
    </r>
    <r>
      <rPr>
        <b/>
        <sz val="11"/>
        <rFont val="Calibri"/>
        <family val="2"/>
        <scheme val="minor"/>
      </rPr>
      <t xml:space="preserve">$5,509,270.97 (Cinco Millones Quinientos Nueve Mil Doscientos Setenta Pesos 97/100 M.N.); </t>
    </r>
    <r>
      <rPr>
        <sz val="11"/>
        <rFont val="Calibri"/>
        <family val="2"/>
        <scheme val="minor"/>
      </rPr>
      <t>Otras cuentas por Pagar siendo las mas representativas Municipio del Centro y/o Dirección de Finanzas (Traspaso entre cuentas) por la Cantidad de</t>
    </r>
    <r>
      <rPr>
        <b/>
        <sz val="11"/>
        <rFont val="Calibri"/>
        <family val="2"/>
        <scheme val="minor"/>
      </rPr>
      <t xml:space="preserve"> $198,364,403.24 (Ciento Noventa y Ocho Millones Trescientos Sesenta y Cuatro Mil Cuatrtocientos Tres Pesos 24/100 M.N.) </t>
    </r>
    <r>
      <rPr>
        <sz val="11"/>
        <rFont val="Calibri"/>
        <family val="2"/>
        <scheme val="minor"/>
      </rPr>
      <t xml:space="preserve">y Financiamiento entre Recursos por la cantidad de </t>
    </r>
    <r>
      <rPr>
        <b/>
        <sz val="11"/>
        <rFont val="Calibri"/>
        <family val="2"/>
        <scheme val="minor"/>
      </rPr>
      <t>$24,608,697.45 (Veinticuatro Millones Seiscientos Ocho Mil Seiscientos Noventa y Siete Pesos 45/100 M.N.)</t>
    </r>
  </si>
  <si>
    <t>Al 31 de enero del 2025, el H. Ayuntamiento Constitucional de Centro en el apartado de Hacienda Pública/Patrimonio Contribuido no presenta variación respecto del ejercicio 2024 al 2025.</t>
  </si>
  <si>
    <r>
      <t xml:space="preserve">Al 31 de enero del 2025, el H. Ayuntamiento Constitucional de Centro en el apartado de Hacienda Pública/Patrimonio Generado presenta un Resultado del Ejercicio Ahorro/Desahorro por </t>
    </r>
    <r>
      <rPr>
        <b/>
        <sz val="11"/>
        <rFont val="Calibri"/>
        <family val="2"/>
        <scheme val="minor"/>
      </rPr>
      <t>$245,435,687.41 (Doscientos Cuarenta y Cinco Millones Cuatrocientos Treinta y Cinco Mil Seiscientos Ochenta y Siete Pesos 41/100 M.N.),</t>
    </r>
    <r>
      <rPr>
        <sz val="11"/>
        <rFont val="Calibri"/>
        <family val="2"/>
        <scheme val="minor"/>
      </rPr>
      <t xml:space="preserve"> en el Estado de Situación Financiera, en el cual se incluyen rubros extraordinarios por la cantidad de</t>
    </r>
    <r>
      <rPr>
        <b/>
        <sz val="11"/>
        <rFont val="Calibri"/>
        <family val="2"/>
        <scheme val="minor"/>
      </rPr>
      <t xml:space="preserve"> $5,823.60 (Cinco Mil Ochocientos Veintitrés Pesos 60/100 M.N.)</t>
    </r>
    <r>
      <rPr>
        <sz val="11"/>
        <rFont val="Calibri"/>
        <family val="2"/>
        <scheme val="minor"/>
      </rPr>
      <t>, correspondientes a la</t>
    </r>
    <r>
      <rPr>
        <b/>
        <sz val="11"/>
        <rFont val="Calibri"/>
        <family val="2"/>
        <scheme val="minor"/>
      </rPr>
      <t xml:space="preserve"> pérdida o ganancia del Fideicomiso Creando Empresarios </t>
    </r>
    <r>
      <rPr>
        <sz val="11"/>
        <rFont val="Calibri"/>
        <family val="2"/>
        <scheme val="minor"/>
      </rPr>
      <t>de acuerdo a los resultados de administración y manejo del banco.</t>
    </r>
  </si>
  <si>
    <r>
      <t xml:space="preserve">El H. Ayuntamiento Constitucional de Centro presenta un saldo en el Pasivo circulante en Otros pasivos a Corto Plazo por la cantidad de </t>
    </r>
    <r>
      <rPr>
        <b/>
        <sz val="11"/>
        <rFont val="Calibri"/>
        <family val="2"/>
        <scheme val="minor"/>
      </rPr>
      <t xml:space="preserve">$167,286.82 (Ciento Sesenta y Siete Mil Doscientos Ochenta y Seis Pesos 82/100 M.N.) </t>
    </r>
    <r>
      <rPr>
        <sz val="11"/>
        <rFont val="Calibri"/>
        <family val="2"/>
        <scheme val="minor"/>
      </rPr>
      <t xml:space="preserve">y un saldo en el Pasivo no circulante en Cuenta por Pagar a Largo Plazo por la cantidad de </t>
    </r>
    <r>
      <rPr>
        <b/>
        <sz val="11"/>
        <rFont val="Calibri"/>
        <family val="2"/>
        <scheme val="minor"/>
      </rPr>
      <t>$3,687,591.92 (Tres Millones  Seiscientos Ochenta y Siete Mil Quinientos Noventa y Un Pesos 92/100 M.N.),</t>
    </r>
    <r>
      <rPr>
        <sz val="11"/>
        <rFont val="Calibri"/>
        <family val="2"/>
        <scheme val="minor"/>
      </rPr>
      <t xml:space="preserve"> correspondientes  a los ejercicios 2006, 2009, </t>
    </r>
    <r>
      <rPr>
        <b/>
        <sz val="11"/>
        <rFont val="Calibri"/>
        <family val="2"/>
        <scheme val="minor"/>
      </rPr>
      <t xml:space="preserve"> </t>
    </r>
    <r>
      <rPr>
        <sz val="11"/>
        <rFont val="Calibri"/>
        <family val="2"/>
        <scheme val="minor"/>
      </rPr>
      <t>los cuales</t>
    </r>
    <r>
      <rPr>
        <b/>
        <sz val="11"/>
        <rFont val="Calibri"/>
        <family val="2"/>
        <scheme val="minor"/>
      </rPr>
      <t xml:space="preserve"> </t>
    </r>
    <r>
      <rPr>
        <sz val="11"/>
        <rFont val="Calibri"/>
        <family val="2"/>
        <scheme val="minor"/>
      </rPr>
      <t>se conforman por proveedores y contratistas por obras públicas pendientes de pago por bienes y servicios, mismos que se encuentran en proceso de litigio. De igual forma se encuentran pasivos con antigüedad de saldo mayor a 365 días correspondientes a proveedores de los ejercicios 2020 y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</si>
</sst>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5"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2"/>
      <name val="Calibri"/>
      <family val="2"/>
      <scheme val="minor"/>
    </font>
    <font>
      <b/>
      <sz val="16"/>
      <name val="Calibri"/>
      <family val="2"/>
      <scheme val="minor"/>
    </font>
    <font>
      <sz val="14"/>
      <name val="Calibri"/>
      <family val="2"/>
      <scheme val="minor"/>
    </font>
    <font>
      <sz val="10"/>
      <color indexed="64"/>
      <name val="Arial"/>
      <family val="2"/>
    </font>
    <font>
      <sz val="8"/>
      <name val="Calibri"/>
      <family val="2"/>
      <scheme val="minor"/>
    </font>
    <font>
      <sz val="10.5"/>
      <color rgb="FFFF0000"/>
      <name val="Calibri"/>
      <family val="2"/>
      <scheme val="minor"/>
    </font>
    <font>
      <sz val="10.5"/>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1" fillId="0" borderId="0"/>
  </cellStyleXfs>
  <cellXfs count="412">
    <xf numFmtId="0" fontId="0" fillId="0" borderId="0" xfId="0"/>
    <xf numFmtId="44" fontId="0" fillId="0" borderId="0" xfId="1" applyFont="1" applyFill="1"/>
    <xf numFmtId="0" fontId="3" fillId="0" borderId="0" xfId="0" applyFont="1"/>
    <xf numFmtId="44" fontId="0" fillId="0" borderId="0" xfId="1" applyFont="1" applyFill="1" applyBorder="1"/>
    <xf numFmtId="44" fontId="3" fillId="0" borderId="0" xfId="1" applyFont="1" applyFill="1" applyBorder="1" applyAlignment="1"/>
    <xf numFmtId="0" fontId="4" fillId="0" borderId="0" xfId="0" applyFont="1"/>
    <xf numFmtId="44" fontId="3" fillId="0" borderId="0" xfId="1" applyFont="1" applyFill="1" applyBorder="1" applyAlignment="1">
      <alignment horizontal="center"/>
    </xf>
    <xf numFmtId="44" fontId="4" fillId="0" borderId="0" xfId="1" applyFont="1" applyFill="1"/>
    <xf numFmtId="0" fontId="4" fillId="0" borderId="0" xfId="0" applyFont="1" applyAlignment="1">
      <alignment horizontal="left"/>
    </xf>
    <xf numFmtId="0" fontId="3" fillId="0" borderId="0" xfId="0" applyFont="1" applyAlignment="1">
      <alignment horizontal="center" vertical="justify" wrapText="1"/>
    </xf>
    <xf numFmtId="0" fontId="5" fillId="0" borderId="12" xfId="0" applyFont="1" applyBorder="1" applyAlignment="1">
      <alignment horizontal="center" vertical="center" wrapText="1"/>
    </xf>
    <xf numFmtId="44" fontId="3" fillId="0" borderId="12" xfId="1" applyFont="1" applyFill="1" applyBorder="1" applyAlignment="1">
      <alignment vertical="center" wrapText="1"/>
    </xf>
    <xf numFmtId="44" fontId="2" fillId="0" borderId="12" xfId="1" applyFont="1" applyFill="1" applyBorder="1" applyAlignment="1">
      <alignment vertical="center"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3" fillId="0" borderId="12" xfId="0" applyFont="1" applyBorder="1" applyAlignment="1">
      <alignment vertical="center" wrapText="1"/>
    </xf>
    <xf numFmtId="44" fontId="3" fillId="0" borderId="0" xfId="1" applyFont="1" applyFill="1" applyBorder="1" applyAlignment="1">
      <alignment horizontal="center"/>
    </xf>
    <xf numFmtId="0" fontId="3" fillId="0" borderId="0" xfId="0" applyFont="1" applyAlignment="1"/>
    <xf numFmtId="44" fontId="2" fillId="0" borderId="7" xfId="0" applyNumberFormat="1" applyFont="1" applyBorder="1" applyAlignment="1">
      <alignment horizontal="center" vertical="center"/>
    </xf>
    <xf numFmtId="44" fontId="2" fillId="0" borderId="8" xfId="0" applyNumberFormat="1" applyFont="1" applyBorder="1" applyAlignment="1">
      <alignment horizontal="center" vertical="center"/>
    </xf>
    <xf numFmtId="44" fontId="2" fillId="0" borderId="9" xfId="0" applyNumberFormat="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44" fontId="2" fillId="3" borderId="8" xfId="1" applyFont="1" applyFill="1" applyBorder="1" applyAlignment="1">
      <alignment horizontal="center" vertical="center"/>
    </xf>
    <xf numFmtId="44" fontId="2" fillId="3" borderId="9" xfId="1" applyFont="1" applyFill="1" applyBorder="1" applyAlignment="1">
      <alignment horizontal="center" vertical="center"/>
    </xf>
    <xf numFmtId="0" fontId="3" fillId="0" borderId="12" xfId="0" applyFont="1" applyBorder="1" applyAlignment="1">
      <alignment horizontal="justify" vertical="top" wrapText="1"/>
    </xf>
    <xf numFmtId="0" fontId="3" fillId="0" borderId="12" xfId="0" applyFont="1" applyBorder="1" applyAlignment="1">
      <alignment horizontal="justify" vertical="top"/>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2" xfId="0" applyFont="1" applyBorder="1" applyAlignment="1">
      <alignment horizontal="center" vertical="center" wrapText="1" readingOrder="1"/>
    </xf>
    <xf numFmtId="0" fontId="3" fillId="0" borderId="7" xfId="0" applyFont="1" applyBorder="1" applyAlignment="1">
      <alignment horizontal="center" vertical="justify"/>
    </xf>
    <xf numFmtId="0" fontId="3" fillId="0" borderId="8" xfId="0" applyFont="1" applyBorder="1" applyAlignment="1">
      <alignment horizontal="center" vertical="justify"/>
    </xf>
    <xf numFmtId="0" fontId="3" fillId="0" borderId="9" xfId="0" applyFont="1" applyBorder="1" applyAlignment="1">
      <alignment horizontal="center" vertical="justify"/>
    </xf>
    <xf numFmtId="0" fontId="2" fillId="0" borderId="7" xfId="0" applyFont="1" applyBorder="1" applyAlignment="1">
      <alignment horizontal="left"/>
    </xf>
    <xf numFmtId="0" fontId="2" fillId="0" borderId="8" xfId="0" applyFont="1" applyBorder="1" applyAlignment="1">
      <alignment horizontal="left"/>
    </xf>
    <xf numFmtId="49" fontId="3" fillId="0" borderId="12" xfId="0" applyNumberFormat="1" applyFont="1" applyBorder="1" applyAlignment="1">
      <alignment horizontal="left" vertical="center"/>
    </xf>
    <xf numFmtId="0" fontId="3" fillId="0" borderId="12" xfId="0" applyFont="1" applyBorder="1" applyAlignment="1">
      <alignment horizontal="left" vertical="center" wrapText="1"/>
    </xf>
    <xf numFmtId="0" fontId="4" fillId="0" borderId="10"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44" fontId="3" fillId="0" borderId="12" xfId="1" applyFont="1" applyFill="1" applyBorder="1" applyAlignment="1">
      <alignment horizontal="center" vertical="center"/>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2" fillId="2" borderId="12" xfId="0" applyFont="1" applyFill="1" applyBorder="1" applyAlignment="1">
      <alignment horizontal="left" vertical="center"/>
    </xf>
    <xf numFmtId="0" fontId="3" fillId="0" borderId="10" xfId="0" applyFont="1" applyBorder="1" applyAlignment="1">
      <alignment horizontal="justify" vertical="center" wrapText="1"/>
    </xf>
    <xf numFmtId="0" fontId="3" fillId="0" borderId="0" xfId="0" applyFont="1" applyAlignment="1">
      <alignment horizontal="justify" vertical="center" wrapText="1"/>
    </xf>
    <xf numFmtId="0" fontId="3" fillId="0" borderId="11" xfId="0" applyFont="1" applyBorder="1" applyAlignment="1">
      <alignment horizontal="justify" vertical="center" wrapText="1"/>
    </xf>
    <xf numFmtId="0" fontId="2" fillId="0" borderId="12" xfId="0" applyFont="1" applyBorder="1" applyAlignment="1">
      <alignment horizontal="center" wrapText="1"/>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2" fillId="0" borderId="7" xfId="0" applyFont="1" applyBorder="1" applyAlignment="1">
      <alignment horizontal="left" vertical="center"/>
    </xf>
    <xf numFmtId="0" fontId="2" fillId="0" borderId="8" xfId="0" applyFont="1" applyBorder="1" applyAlignment="1">
      <alignment horizontal="left" vertical="center"/>
    </xf>
    <xf numFmtId="44" fontId="2" fillId="0" borderId="8" xfId="1" applyFont="1" applyFill="1" applyBorder="1" applyAlignment="1">
      <alignment horizontal="center" vertical="center"/>
    </xf>
    <xf numFmtId="44" fontId="2" fillId="0" borderId="9" xfId="1" applyFont="1" applyFill="1" applyBorder="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4" fontId="2" fillId="0" borderId="7" xfId="1" applyNumberFormat="1" applyFont="1" applyFill="1" applyBorder="1" applyAlignment="1">
      <alignment horizontal="right" vertical="center" wrapText="1"/>
    </xf>
    <xf numFmtId="4" fontId="2" fillId="0" borderId="8" xfId="1" applyNumberFormat="1" applyFont="1" applyFill="1" applyBorder="1" applyAlignment="1">
      <alignment horizontal="right" vertical="center" wrapText="1"/>
    </xf>
    <xf numFmtId="4" fontId="2" fillId="0" borderId="9" xfId="1" applyNumberFormat="1" applyFont="1" applyFill="1" applyBorder="1" applyAlignment="1">
      <alignment horizontal="right" vertical="center" wrapText="1"/>
    </xf>
    <xf numFmtId="0" fontId="2" fillId="0" borderId="9" xfId="0" applyFont="1" applyBorder="1" applyAlignment="1">
      <alignment horizontal="left" vertical="center"/>
    </xf>
    <xf numFmtId="4" fontId="3" fillId="0" borderId="7" xfId="0" applyNumberFormat="1" applyFont="1" applyBorder="1" applyAlignment="1">
      <alignment horizontal="right"/>
    </xf>
    <xf numFmtId="4" fontId="3" fillId="0" borderId="8" xfId="0" applyNumberFormat="1" applyFont="1" applyBorder="1" applyAlignment="1">
      <alignment horizontal="right"/>
    </xf>
    <xf numFmtId="4" fontId="3" fillId="0" borderId="9" xfId="0" applyNumberFormat="1" applyFont="1" applyBorder="1" applyAlignment="1">
      <alignment horizontal="right"/>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 xfId="0" applyFont="1" applyBorder="1" applyAlignment="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2" fillId="0" borderId="7" xfId="0" applyFont="1" applyBorder="1" applyAlignment="1">
      <alignment horizontal="left" vertical="center" wrapText="1" readingOrder="1"/>
    </xf>
    <xf numFmtId="0" fontId="2" fillId="0" borderId="8" xfId="0" applyFont="1" applyBorder="1" applyAlignment="1">
      <alignment horizontal="left" vertical="center" wrapText="1" readingOrder="1"/>
    </xf>
    <xf numFmtId="0" fontId="2" fillId="0" borderId="9" xfId="0" applyFont="1" applyBorder="1" applyAlignment="1">
      <alignment horizontal="left" vertical="center" wrapText="1" readingOrder="1"/>
    </xf>
    <xf numFmtId="0" fontId="2" fillId="0" borderId="7" xfId="0" applyFont="1" applyBorder="1" applyAlignment="1">
      <alignment horizontal="left" vertical="center" readingOrder="1"/>
    </xf>
    <xf numFmtId="0" fontId="2" fillId="0" borderId="8" xfId="0" applyFont="1" applyBorder="1" applyAlignment="1">
      <alignment horizontal="left" vertical="center" readingOrder="1"/>
    </xf>
    <xf numFmtId="0" fontId="2" fillId="0" borderId="9" xfId="0" applyFont="1" applyBorder="1" applyAlignment="1">
      <alignment horizontal="left" vertical="center" readingOrder="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2" borderId="12" xfId="0" applyFont="1" applyFill="1" applyBorder="1" applyAlignment="1">
      <alignment horizontal="left" vertical="center"/>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3" fillId="0" borderId="12" xfId="0" applyFont="1" applyBorder="1" applyAlignment="1">
      <alignment horizontal="justify" vertical="justify" wrapText="1"/>
    </xf>
    <xf numFmtId="0" fontId="3" fillId="0" borderId="10" xfId="0" applyFont="1" applyBorder="1" applyAlignment="1">
      <alignment horizontal="justify" vertical="top" wrapText="1"/>
    </xf>
    <xf numFmtId="0" fontId="3" fillId="0" borderId="0" xfId="0" applyFont="1" applyAlignment="1">
      <alignment horizontal="justify" vertical="top" wrapText="1"/>
    </xf>
    <xf numFmtId="0" fontId="3" fillId="0" borderId="11"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3" fillId="0" borderId="10" xfId="0" applyFont="1" applyBorder="1" applyAlignment="1">
      <alignment horizontal="center" vertical="top"/>
    </xf>
    <xf numFmtId="0" fontId="3" fillId="0" borderId="0" xfId="0" applyFont="1" applyAlignment="1">
      <alignment horizontal="center" vertical="top"/>
    </xf>
    <xf numFmtId="0" fontId="3" fillId="0" borderId="11" xfId="0" applyFont="1" applyBorder="1" applyAlignment="1">
      <alignment horizontal="center" vertical="top"/>
    </xf>
    <xf numFmtId="44" fontId="3" fillId="0" borderId="8" xfId="1" applyFont="1" applyFill="1" applyBorder="1" applyAlignment="1">
      <alignment horizontal="center" vertical="center"/>
    </xf>
    <xf numFmtId="44" fontId="3" fillId="0" borderId="9" xfId="1" applyFont="1" applyFill="1" applyBorder="1" applyAlignment="1">
      <alignment horizontal="center" vertical="center"/>
    </xf>
    <xf numFmtId="44" fontId="3" fillId="0" borderId="10" xfId="1" applyFont="1" applyFill="1" applyBorder="1" applyAlignment="1">
      <alignment horizontal="center" vertical="center"/>
    </xf>
    <xf numFmtId="44" fontId="3" fillId="0" borderId="0" xfId="1" applyFont="1" applyFill="1" applyBorder="1" applyAlignment="1">
      <alignment horizontal="center" vertical="center"/>
    </xf>
    <xf numFmtId="44" fontId="3" fillId="0" borderId="11" xfId="1" applyFont="1" applyFill="1" applyBorder="1" applyAlignment="1">
      <alignment horizontal="center" vertical="center"/>
    </xf>
    <xf numFmtId="44" fontId="3" fillId="0" borderId="4" xfId="1" applyFont="1" applyFill="1" applyBorder="1" applyAlignment="1">
      <alignment horizontal="center" vertical="center"/>
    </xf>
    <xf numFmtId="44" fontId="3" fillId="0" borderId="5" xfId="1" applyFont="1" applyFill="1" applyBorder="1" applyAlignment="1">
      <alignment horizontal="center" vertical="center"/>
    </xf>
    <xf numFmtId="44" fontId="3" fillId="0" borderId="6" xfId="1" applyFont="1" applyFill="1" applyBorder="1" applyAlignment="1">
      <alignment horizontal="center"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3" fillId="0" borderId="10" xfId="0" applyFont="1" applyBorder="1" applyAlignment="1">
      <alignment horizontal="center"/>
    </xf>
    <xf numFmtId="0" fontId="3" fillId="0" borderId="0" xfId="0" applyFont="1" applyAlignment="1">
      <alignment horizontal="center"/>
    </xf>
    <xf numFmtId="0" fontId="3" fillId="0" borderId="11" xfId="0" applyFont="1" applyBorder="1" applyAlignment="1">
      <alignment horizontal="center"/>
    </xf>
    <xf numFmtId="0" fontId="6" fillId="2" borderId="12" xfId="0" applyFont="1" applyFill="1" applyBorder="1" applyAlignment="1">
      <alignment horizontal="left" vertical="center"/>
    </xf>
    <xf numFmtId="0" fontId="8" fillId="0" borderId="7" xfId="0" applyFont="1" applyBorder="1" applyAlignment="1">
      <alignment horizontal="left" vertical="justify"/>
    </xf>
    <xf numFmtId="0" fontId="8" fillId="0" borderId="8" xfId="0" applyFont="1" applyBorder="1" applyAlignment="1">
      <alignment horizontal="left" vertical="justify"/>
    </xf>
    <xf numFmtId="0" fontId="8" fillId="0" borderId="9" xfId="0" applyFont="1" applyBorder="1" applyAlignment="1">
      <alignment horizontal="left" vertical="justify"/>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10" fontId="8" fillId="0" borderId="12" xfId="0" applyNumberFormat="1" applyFont="1" applyBorder="1" applyAlignment="1">
      <alignment horizontal="center" vertical="justify"/>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44" fontId="8" fillId="0" borderId="12" xfId="1" applyFont="1" applyFill="1" applyBorder="1" applyAlignment="1">
      <alignment horizontal="center" vertical="justify"/>
    </xf>
    <xf numFmtId="44" fontId="3" fillId="0" borderId="12" xfId="1" applyFont="1" applyFill="1" applyBorder="1" applyAlignment="1">
      <alignment vertical="top" wrapText="1"/>
    </xf>
    <xf numFmtId="0" fontId="5" fillId="2" borderId="12" xfId="0" applyFont="1" applyFill="1" applyBorder="1" applyAlignment="1">
      <alignment horizontal="center" vertical="center" wrapText="1"/>
    </xf>
    <xf numFmtId="44" fontId="3" fillId="0" borderId="12" xfId="1" applyFont="1" applyFill="1" applyBorder="1" applyAlignment="1">
      <alignment horizontal="center" vertical="center" wrapText="1"/>
    </xf>
    <xf numFmtId="0" fontId="2" fillId="2" borderId="10" xfId="0" applyFont="1" applyFill="1" applyBorder="1" applyAlignment="1">
      <alignment horizontal="left" vertical="center"/>
    </xf>
    <xf numFmtId="0" fontId="2" fillId="2" borderId="0" xfId="0" applyFont="1" applyFill="1" applyAlignment="1">
      <alignment horizontal="left" vertical="center"/>
    </xf>
    <xf numFmtId="0" fontId="2" fillId="2" borderId="11" xfId="0" applyFont="1" applyFill="1" applyBorder="1" applyAlignment="1">
      <alignment horizontal="left" vertical="center"/>
    </xf>
    <xf numFmtId="44" fontId="3" fillId="0" borderId="14" xfId="1"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12" xfId="0" applyFont="1" applyBorder="1" applyAlignment="1">
      <alignment horizontal="left" vertical="top" wrapText="1"/>
    </xf>
    <xf numFmtId="0" fontId="2" fillId="2" borderId="12" xfId="0" applyFont="1" applyFill="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3" fillId="0" borderId="10" xfId="0" applyFont="1" applyBorder="1" applyAlignment="1">
      <alignment horizontal="center" vertical="justify" wrapText="1"/>
    </xf>
    <xf numFmtId="0" fontId="3" fillId="0" borderId="0" xfId="0" applyFont="1" applyAlignment="1">
      <alignment horizontal="center" vertical="justify" wrapText="1"/>
    </xf>
    <xf numFmtId="0" fontId="3" fillId="0" borderId="11" xfId="0" applyFont="1" applyBorder="1" applyAlignment="1">
      <alignment horizontal="center" vertical="justify" wrapText="1"/>
    </xf>
    <xf numFmtId="0" fontId="3" fillId="0" borderId="12" xfId="0" applyFont="1" applyBorder="1" applyAlignment="1">
      <alignment horizontal="center" vertical="center"/>
    </xf>
    <xf numFmtId="0" fontId="3" fillId="0" borderId="1" xfId="0" applyFont="1" applyBorder="1" applyAlignment="1">
      <alignment horizontal="justify" vertical="justify"/>
    </xf>
    <xf numFmtId="0" fontId="3" fillId="0" borderId="2" xfId="0" applyFont="1" applyBorder="1" applyAlignment="1">
      <alignment horizontal="justify" vertical="justify"/>
    </xf>
    <xf numFmtId="0" fontId="3" fillId="0" borderId="3" xfId="0" applyFont="1" applyBorder="1" applyAlignment="1">
      <alignment horizontal="justify" vertical="justify"/>
    </xf>
    <xf numFmtId="0" fontId="5" fillId="0" borderId="12" xfId="0" applyFont="1" applyBorder="1" applyAlignment="1">
      <alignment horizontal="center" vertical="center" wrapText="1"/>
    </xf>
    <xf numFmtId="0" fontId="3" fillId="0" borderId="12"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4" fontId="3" fillId="0" borderId="7" xfId="1" applyFont="1" applyFill="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4" fontId="2" fillId="0" borderId="12" xfId="1" applyFont="1" applyFill="1" applyBorder="1" applyAlignment="1">
      <alignment horizontal="center" vertical="center" wrapText="1"/>
    </xf>
    <xf numFmtId="0" fontId="2" fillId="2" borderId="12" xfId="0" applyFont="1" applyFill="1" applyBorder="1" applyAlignment="1">
      <alignment horizontal="center" vertical="center" wrapText="1"/>
    </xf>
    <xf numFmtId="44" fontId="3" fillId="0" borderId="12" xfId="1" applyFont="1" applyFill="1" applyBorder="1" applyAlignment="1">
      <alignment horizontal="right"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3" fillId="0" borderId="7" xfId="0" applyFont="1" applyBorder="1" applyAlignment="1">
      <alignment horizontal="justify" vertical="top"/>
    </xf>
    <xf numFmtId="0" fontId="3" fillId="0" borderId="8" xfId="0" applyFont="1" applyBorder="1" applyAlignment="1">
      <alignment horizontal="justify" vertical="top"/>
    </xf>
    <xf numFmtId="0" fontId="3" fillId="0" borderId="9" xfId="0" applyFont="1" applyBorder="1" applyAlignment="1">
      <alignment horizontal="justify" vertical="top"/>
    </xf>
    <xf numFmtId="44" fontId="2" fillId="0" borderId="12" xfId="1" applyFont="1" applyFill="1" applyBorder="1" applyAlignment="1">
      <alignment horizontal="center"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10" fontId="7" fillId="0" borderId="12" xfId="0" applyNumberFormat="1" applyFont="1" applyBorder="1" applyAlignment="1">
      <alignment horizontal="center" vertical="justify"/>
    </xf>
    <xf numFmtId="44" fontId="2" fillId="0" borderId="8" xfId="1" applyFont="1" applyFill="1" applyBorder="1" applyAlignment="1">
      <alignment horizontal="right" vertical="center"/>
    </xf>
    <xf numFmtId="44" fontId="2" fillId="0" borderId="9" xfId="1" applyFont="1" applyFill="1" applyBorder="1" applyAlignment="1">
      <alignment horizontal="right"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2" fillId="0" borderId="10"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44" fontId="2" fillId="0" borderId="9" xfId="1" applyFont="1" applyFill="1" applyBorder="1" applyAlignment="1">
      <alignment horizontal="right" vertical="center" wrapText="1"/>
    </xf>
    <xf numFmtId="44" fontId="2" fillId="0" borderId="12" xfId="1" applyFont="1" applyFill="1" applyBorder="1" applyAlignment="1">
      <alignment horizontal="right" vertical="center"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44" fontId="2" fillId="0" borderId="12" xfId="1" applyFont="1" applyFill="1" applyBorder="1" applyAlignment="1">
      <alignment horizontal="center"/>
    </xf>
    <xf numFmtId="2" fontId="3" fillId="0" borderId="12" xfId="1" applyNumberFormat="1" applyFont="1" applyFill="1" applyBorder="1" applyAlignment="1">
      <alignment horizontal="left" vertical="center"/>
    </xf>
    <xf numFmtId="44" fontId="3" fillId="0" borderId="7" xfId="1" applyFont="1" applyFill="1" applyBorder="1" applyAlignment="1">
      <alignment horizontal="center"/>
    </xf>
    <xf numFmtId="44" fontId="3" fillId="0" borderId="8" xfId="1" applyFont="1" applyFill="1" applyBorder="1" applyAlignment="1">
      <alignment horizontal="center"/>
    </xf>
    <xf numFmtId="44" fontId="3" fillId="0" borderId="9" xfId="1" applyFont="1" applyFill="1" applyBorder="1" applyAlignment="1">
      <alignment horizontal="center"/>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1" fontId="3" fillId="0" borderId="12" xfId="0" applyNumberFormat="1" applyFont="1" applyBorder="1" applyAlignment="1">
      <alignment horizontal="center" vertical="center"/>
    </xf>
    <xf numFmtId="44" fontId="3" fillId="0" borderId="12" xfId="1" applyFont="1" applyFill="1" applyBorder="1" applyAlignment="1">
      <alignment horizontal="center"/>
    </xf>
    <xf numFmtId="0" fontId="3" fillId="0" borderId="12" xfId="0" applyFont="1" applyBorder="1" applyAlignment="1">
      <alignment horizontal="left"/>
    </xf>
    <xf numFmtId="44" fontId="3" fillId="0" borderId="12" xfId="1" applyFont="1" applyFill="1" applyBorder="1" applyAlignment="1">
      <alignment horizontal="right"/>
    </xf>
    <xf numFmtId="0" fontId="3" fillId="0" borderId="12" xfId="0" applyFont="1" applyBorder="1" applyAlignment="1">
      <alignment horizontal="center" vertical="center" wrapText="1"/>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44" fontId="2" fillId="0" borderId="12" xfId="1" applyFont="1" applyFill="1" applyBorder="1" applyAlignment="1">
      <alignment horizontal="right"/>
    </xf>
    <xf numFmtId="0" fontId="2" fillId="0" borderId="12" xfId="0" applyFont="1" applyBorder="1" applyAlignment="1">
      <alignment horizontal="left" vertical="center"/>
    </xf>
    <xf numFmtId="0" fontId="3" fillId="0" borderId="12" xfId="0" applyFont="1" applyBorder="1" applyAlignment="1">
      <alignment horizontal="left" wrapText="1"/>
    </xf>
    <xf numFmtId="0" fontId="12" fillId="0" borderId="0" xfId="0" applyFont="1" applyAlignment="1">
      <alignment horizontal="center" vertical="center" wrapText="1"/>
    </xf>
    <xf numFmtId="0" fontId="3" fillId="0" borderId="12"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5" fillId="2" borderId="12" xfId="0" applyFont="1" applyFill="1" applyBorder="1" applyAlignment="1">
      <alignment horizontal="center" vertical="center"/>
    </xf>
    <xf numFmtId="0" fontId="3" fillId="0" borderId="0" xfId="0" applyFont="1" applyAlignment="1">
      <alignment horizontal="center" vertical="top" wrapText="1"/>
    </xf>
    <xf numFmtId="0" fontId="2" fillId="0" borderId="12" xfId="0" applyFont="1" applyBorder="1" applyAlignment="1">
      <alignment horizontal="center"/>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44" fontId="3" fillId="0" borderId="7" xfId="1" applyFont="1" applyFill="1" applyBorder="1" applyAlignment="1">
      <alignment horizontal="right" vertical="center"/>
    </xf>
    <xf numFmtId="44" fontId="3" fillId="0" borderId="8" xfId="1" applyFont="1" applyFill="1" applyBorder="1" applyAlignment="1">
      <alignment horizontal="right" vertical="center"/>
    </xf>
    <xf numFmtId="44" fontId="3" fillId="0" borderId="9" xfId="1" applyFont="1" applyFill="1" applyBorder="1" applyAlignment="1">
      <alignment horizontal="right" vertical="center"/>
    </xf>
    <xf numFmtId="44" fontId="2" fillId="2" borderId="7" xfId="1" applyFont="1" applyFill="1" applyBorder="1" applyAlignment="1">
      <alignment horizontal="right" vertical="center"/>
    </xf>
    <xf numFmtId="44" fontId="2" fillId="2" borderId="8" xfId="1" applyFont="1" applyFill="1" applyBorder="1" applyAlignment="1">
      <alignment horizontal="right" vertical="center"/>
    </xf>
    <xf numFmtId="44" fontId="2" fillId="2" borderId="9" xfId="1" applyFont="1" applyFill="1" applyBorder="1" applyAlignment="1">
      <alignment horizontal="right"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11" xfId="0" applyFont="1" applyFill="1" applyBorder="1" applyAlignment="1">
      <alignment horizontal="center" vertical="center"/>
    </xf>
    <xf numFmtId="0" fontId="2" fillId="2" borderId="12" xfId="0" applyFont="1" applyFill="1" applyBorder="1" applyAlignment="1">
      <alignment vertical="center"/>
    </xf>
    <xf numFmtId="44" fontId="2" fillId="2" borderId="12" xfId="1" applyFont="1" applyFill="1" applyBorder="1" applyAlignme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4" fontId="2" fillId="0" borderId="12" xfId="1" applyFont="1" applyFill="1" applyBorder="1" applyAlignment="1">
      <alignment horizontal="right" vertical="center"/>
    </xf>
    <xf numFmtId="0" fontId="2" fillId="0" borderId="12" xfId="0" applyFont="1" applyBorder="1" applyAlignment="1">
      <alignment horizontal="left" vertical="top"/>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14" fillId="0" borderId="12" xfId="0" applyFont="1" applyBorder="1" applyAlignment="1">
      <alignment horizontal="left" vertical="center"/>
    </xf>
    <xf numFmtId="44" fontId="2" fillId="2" borderId="12" xfId="1" applyFont="1" applyFill="1" applyBorder="1" applyAlignment="1">
      <alignment horizontal="right" vertical="center"/>
    </xf>
    <xf numFmtId="0" fontId="2" fillId="0" borderId="12" xfId="0" applyFont="1" applyBorder="1" applyAlignment="1">
      <alignment horizontal="center" vertic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0" xfId="0" applyFont="1" applyAlignment="1">
      <alignment horizontal="center" vertical="center"/>
    </xf>
    <xf numFmtId="44" fontId="7" fillId="0" borderId="7" xfId="0" applyNumberFormat="1" applyFont="1" applyBorder="1" applyAlignment="1">
      <alignment horizontal="center" vertical="center"/>
    </xf>
    <xf numFmtId="44" fontId="7" fillId="0" borderId="8" xfId="0" applyNumberFormat="1" applyFont="1" applyBorder="1" applyAlignment="1">
      <alignment horizontal="center" vertical="center"/>
    </xf>
    <xf numFmtId="44" fontId="7" fillId="0" borderId="9" xfId="0" applyNumberFormat="1" applyFont="1" applyBorder="1" applyAlignment="1">
      <alignment horizontal="center" vertical="center"/>
    </xf>
    <xf numFmtId="44" fontId="2" fillId="0" borderId="7" xfId="1" applyFont="1" applyFill="1" applyBorder="1" applyAlignment="1">
      <alignment horizontal="center" vertical="center"/>
    </xf>
    <xf numFmtId="0" fontId="2" fillId="2" borderId="8" xfId="0" applyFont="1" applyFill="1" applyBorder="1" applyAlignment="1">
      <alignment horizontal="center" vertical="center" wrapText="1"/>
    </xf>
    <xf numFmtId="0" fontId="3" fillId="0" borderId="0" xfId="0" applyFont="1" applyAlignment="1">
      <alignment horizontal="justify" vertical="top"/>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justify" vertical="center" wrapText="1"/>
    </xf>
    <xf numFmtId="0" fontId="3" fillId="0" borderId="12" xfId="0" applyFont="1" applyBorder="1" applyAlignment="1">
      <alignment horizontal="center" vertical="justify"/>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justify" vertical="top"/>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12" xfId="0" applyFont="1" applyFill="1" applyBorder="1"/>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vertical="center"/>
    </xf>
    <xf numFmtId="0" fontId="2" fillId="2" borderId="9" xfId="0" applyFont="1" applyFill="1" applyBorder="1" applyAlignment="1">
      <alignment horizontal="left" vertical="center" wrapText="1"/>
    </xf>
    <xf numFmtId="0" fontId="3" fillId="0" borderId="10" xfId="0" applyFont="1" applyBorder="1" applyAlignment="1">
      <alignment horizontal="justify" vertical="center"/>
    </xf>
    <xf numFmtId="0" fontId="3" fillId="0" borderId="0" xfId="0" applyFont="1" applyAlignment="1">
      <alignment horizontal="justify" vertical="center"/>
    </xf>
    <xf numFmtId="0" fontId="3" fillId="0" borderId="11" xfId="0" applyFont="1" applyBorder="1" applyAlignment="1">
      <alignment horizontal="justify" vertical="center"/>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9" xfId="0" applyFont="1" applyBorder="1" applyAlignment="1">
      <alignment horizontal="justify"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49" fontId="3" fillId="0" borderId="12" xfId="0" applyNumberFormat="1" applyFont="1" applyBorder="1" applyAlignment="1">
      <alignment horizontal="left"/>
    </xf>
    <xf numFmtId="0" fontId="2" fillId="0" borderId="10" xfId="0" applyFont="1" applyBorder="1" applyAlignment="1">
      <alignment horizontal="justify" vertical="center" wrapText="1"/>
    </xf>
    <xf numFmtId="0" fontId="2" fillId="0" borderId="0" xfId="0" applyFont="1" applyAlignment="1">
      <alignment horizontal="justify" vertical="center"/>
    </xf>
    <xf numFmtId="0" fontId="2" fillId="0" borderId="11" xfId="0" applyFont="1" applyBorder="1" applyAlignment="1">
      <alignment horizontal="justify" vertical="center"/>
    </xf>
    <xf numFmtId="49" fontId="3" fillId="0" borderId="7" xfId="0" applyNumberFormat="1" applyFont="1" applyBorder="1" applyAlignment="1">
      <alignment horizontal="left" vertical="center" wrapText="1" readingOrder="1"/>
    </xf>
    <xf numFmtId="49" fontId="3" fillId="0" borderId="8" xfId="0" applyNumberFormat="1" applyFont="1" applyBorder="1" applyAlignment="1">
      <alignment horizontal="left" vertical="center" wrapText="1" readingOrder="1"/>
    </xf>
    <xf numFmtId="49" fontId="3" fillId="0" borderId="9" xfId="0" applyNumberFormat="1" applyFont="1" applyBorder="1" applyAlignment="1">
      <alignment horizontal="left" vertical="center" wrapText="1" readingOrder="1"/>
    </xf>
    <xf numFmtId="0" fontId="3" fillId="0" borderId="7" xfId="0" applyFont="1" applyBorder="1" applyAlignment="1">
      <alignment horizontal="left" vertical="center" wrapText="1" readingOrder="1"/>
    </xf>
    <xf numFmtId="0" fontId="3" fillId="0" borderId="8" xfId="0" applyFont="1" applyBorder="1" applyAlignment="1">
      <alignment horizontal="left" vertical="center" wrapText="1" readingOrder="1"/>
    </xf>
    <xf numFmtId="0" fontId="3" fillId="0" borderId="9" xfId="0" applyFont="1" applyBorder="1" applyAlignment="1">
      <alignment horizontal="left" vertical="center" wrapText="1" readingOrder="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2" xfId="0" applyFont="1" applyBorder="1" applyAlignment="1">
      <alignment horizontal="justify" vertical="justify"/>
    </xf>
    <xf numFmtId="0" fontId="2" fillId="2" borderId="8" xfId="0" applyFont="1" applyFill="1" applyBorder="1" applyAlignment="1">
      <alignment horizontal="center" vertical="center" readingOrder="1"/>
    </xf>
    <xf numFmtId="0" fontId="2" fillId="2" borderId="9" xfId="0" applyFont="1" applyFill="1" applyBorder="1" applyAlignment="1">
      <alignment horizontal="center" vertical="center" readingOrder="1"/>
    </xf>
    <xf numFmtId="0" fontId="2" fillId="2" borderId="7" xfId="0" applyFont="1" applyFill="1" applyBorder="1" applyAlignment="1">
      <alignment horizontal="center" vertical="center" wrapText="1" readingOrder="1"/>
    </xf>
    <xf numFmtId="0" fontId="2" fillId="2" borderId="8" xfId="0" applyFont="1" applyFill="1" applyBorder="1" applyAlignment="1">
      <alignment horizontal="center" vertical="center" wrapText="1" readingOrder="1"/>
    </xf>
    <xf numFmtId="0" fontId="2" fillId="2" borderId="9" xfId="0" applyFont="1" applyFill="1" applyBorder="1" applyAlignment="1">
      <alignment horizontal="center" vertical="center" wrapText="1" readingOrder="1"/>
    </xf>
    <xf numFmtId="0" fontId="2" fillId="0" borderId="1"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horizontal="justify" vertical="center"/>
    </xf>
    <xf numFmtId="0" fontId="3" fillId="0" borderId="1" xfId="0" applyFont="1" applyBorder="1" applyAlignment="1">
      <alignment horizontal="justify" vertical="center"/>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1" xfId="0" applyFont="1" applyBorder="1" applyAlignment="1">
      <alignment horizontal="left" vertical="top"/>
    </xf>
    <xf numFmtId="0" fontId="3" fillId="0" borderId="11" xfId="0" applyFont="1" applyBorder="1" applyAlignment="1">
      <alignment horizontal="justify" vertical="top"/>
    </xf>
    <xf numFmtId="44" fontId="3" fillId="3" borderId="12" xfId="1"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44" fontId="3" fillId="0" borderId="1" xfId="1" applyFont="1" applyFill="1" applyBorder="1" applyAlignment="1">
      <alignment horizontal="center" vertical="center"/>
    </xf>
    <xf numFmtId="44" fontId="3" fillId="0" borderId="2" xfId="1" applyFont="1" applyFill="1" applyBorder="1" applyAlignment="1">
      <alignment horizontal="center" vertical="center"/>
    </xf>
    <xf numFmtId="44" fontId="3" fillId="0" borderId="3" xfId="1" applyFont="1" applyFill="1" applyBorder="1" applyAlignment="1">
      <alignment horizontal="center" vertical="center"/>
    </xf>
    <xf numFmtId="0" fontId="7" fillId="2" borderId="12" xfId="0" applyFont="1" applyFill="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44" fontId="7" fillId="0" borderId="12" xfId="1" applyFont="1" applyFill="1" applyBorder="1" applyAlignment="1">
      <alignment horizontal="center" vertical="justify"/>
    </xf>
    <xf numFmtId="0" fontId="7" fillId="0" borderId="7" xfId="0" applyFont="1" applyBorder="1" applyAlignment="1">
      <alignment horizontal="center" vertical="justify"/>
    </xf>
    <xf numFmtId="0" fontId="7" fillId="0" borderId="8" xfId="0" applyFont="1" applyBorder="1" applyAlignment="1">
      <alignment horizontal="center" vertical="justify"/>
    </xf>
    <xf numFmtId="0" fontId="7" fillId="0" borderId="9" xfId="0" applyFont="1" applyBorder="1" applyAlignment="1">
      <alignment horizontal="center" vertical="justify"/>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7" fillId="0" borderId="12" xfId="0" applyFont="1" applyBorder="1" applyAlignment="1">
      <alignment horizontal="center"/>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8" fillId="2" borderId="12" xfId="0" applyFont="1" applyFill="1" applyBorder="1" applyAlignment="1">
      <alignment horizontal="left" vertical="center"/>
    </xf>
    <xf numFmtId="0" fontId="3" fillId="0" borderId="7" xfId="0" applyFont="1" applyBorder="1" applyAlignment="1">
      <alignment horizontal="center" vertical="justify" wrapText="1"/>
    </xf>
    <xf numFmtId="0" fontId="3" fillId="0" borderId="8" xfId="0" applyFont="1" applyBorder="1" applyAlignment="1">
      <alignment horizontal="center" vertical="justify" wrapText="1"/>
    </xf>
    <xf numFmtId="0" fontId="3" fillId="0" borderId="9" xfId="0" applyFont="1" applyBorder="1" applyAlignment="1">
      <alignment horizontal="center" vertical="justify" wrapText="1"/>
    </xf>
    <xf numFmtId="0" fontId="3" fillId="0" borderId="12" xfId="0" applyFont="1" applyBorder="1" applyAlignment="1">
      <alignment horizontal="center" vertical="top"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0" xfId="0" applyFont="1" applyAlignment="1">
      <alignment horizontal="justify" vertical="justify"/>
    </xf>
    <xf numFmtId="44" fontId="2" fillId="3" borderId="12" xfId="1" applyFont="1" applyFill="1" applyBorder="1" applyAlignment="1">
      <alignment horizontal="center" vertical="center"/>
    </xf>
    <xf numFmtId="0" fontId="2" fillId="0" borderId="1" xfId="0" applyFont="1" applyBorder="1" applyAlignment="1">
      <alignment horizontal="justify" vertical="center" wrapText="1"/>
    </xf>
    <xf numFmtId="0" fontId="3" fillId="0" borderId="4" xfId="0" applyFont="1" applyBorder="1" applyAlignment="1">
      <alignment horizontal="justify" vertical="justify"/>
    </xf>
    <xf numFmtId="0" fontId="3" fillId="0" borderId="5" xfId="0" applyFont="1" applyBorder="1" applyAlignment="1">
      <alignment horizontal="justify" vertical="justify"/>
    </xf>
    <xf numFmtId="0" fontId="3" fillId="0" borderId="6" xfId="0" applyFont="1" applyBorder="1" applyAlignment="1">
      <alignment horizontal="justify" vertical="justify"/>
    </xf>
    <xf numFmtId="0" fontId="3" fillId="0" borderId="12" xfId="0" applyFont="1" applyBorder="1" applyAlignment="1">
      <alignment horizontal="left" vertical="justify" wrapText="1"/>
    </xf>
    <xf numFmtId="0" fontId="3" fillId="0" borderId="10" xfId="0" applyFont="1" applyBorder="1" applyAlignment="1">
      <alignment horizontal="left" vertical="top"/>
    </xf>
    <xf numFmtId="0" fontId="3" fillId="0" borderId="0" xfId="0" applyFont="1" applyAlignment="1">
      <alignment horizontal="left" vertical="top"/>
    </xf>
    <xf numFmtId="0" fontId="3" fillId="0" borderId="11" xfId="0" applyFont="1" applyBorder="1" applyAlignment="1">
      <alignment horizontal="left" vertical="top"/>
    </xf>
    <xf numFmtId="0" fontId="7" fillId="0" borderId="12" xfId="0" applyFont="1" applyBorder="1" applyAlignment="1">
      <alignment horizontal="justify" vertical="center"/>
    </xf>
    <xf numFmtId="0" fontId="3" fillId="0" borderId="4" xfId="0" applyFont="1" applyBorder="1" applyAlignment="1">
      <alignment horizontal="left" vertical="center"/>
    </xf>
    <xf numFmtId="44" fontId="2" fillId="0" borderId="8" xfId="0" applyNumberFormat="1" applyFont="1" applyBorder="1" applyAlignment="1">
      <alignment horizontal="center" vertical="center" wrapText="1"/>
    </xf>
    <xf numFmtId="44" fontId="3" fillId="0" borderId="12" xfId="1" applyFont="1" applyFill="1" applyBorder="1" applyAlignment="1">
      <alignment vertical="center" wrapText="1"/>
    </xf>
    <xf numFmtId="44" fontId="3" fillId="0" borderId="12" xfId="1" applyFont="1" applyBorder="1" applyAlignment="1">
      <alignment horizontal="center" vertical="center"/>
    </xf>
    <xf numFmtId="44" fontId="3" fillId="0" borderId="0" xfId="0" applyNumberFormat="1"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4" fontId="2" fillId="0" borderId="13" xfId="1" applyFont="1" applyFill="1" applyBorder="1" applyAlignment="1">
      <alignment horizontal="center" vertical="center"/>
    </xf>
    <xf numFmtId="0" fontId="14" fillId="0" borderId="13" xfId="0" applyFont="1" applyBorder="1" applyAlignment="1">
      <alignment horizontal="left" vertical="center"/>
    </xf>
    <xf numFmtId="44" fontId="3" fillId="0" borderId="12" xfId="1" applyFont="1" applyFill="1" applyBorder="1" applyAlignment="1">
      <alignment horizontal="left"/>
    </xf>
    <xf numFmtId="44" fontId="2" fillId="0" borderId="7" xfId="1" applyFont="1" applyFill="1" applyBorder="1" applyAlignment="1">
      <alignment horizont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43" fontId="2" fillId="0" borderId="12" xfId="2" applyFont="1" applyFill="1" applyBorder="1" applyAlignment="1">
      <alignment horizontal="center" vertical="center"/>
    </xf>
    <xf numFmtId="44" fontId="2" fillId="2" borderId="12" xfId="1" applyFont="1" applyFill="1" applyBorder="1" applyAlignment="1">
      <alignment horizontal="center"/>
    </xf>
    <xf numFmtId="44" fontId="2" fillId="2" borderId="7" xfId="1" applyFont="1" applyFill="1" applyBorder="1" applyAlignment="1">
      <alignment horizontal="center"/>
    </xf>
    <xf numFmtId="0" fontId="14" fillId="0" borderId="0" xfId="0" applyFont="1" applyAlignment="1">
      <alignment horizontal="center" vertical="center"/>
    </xf>
    <xf numFmtId="44" fontId="2" fillId="2" borderId="8" xfId="1" applyFont="1" applyFill="1" applyBorder="1" applyAlignment="1">
      <alignment horizontal="center"/>
    </xf>
    <xf numFmtId="4" fontId="2" fillId="0" borderId="7" xfId="0" applyNumberFormat="1" applyFont="1" applyBorder="1" applyAlignment="1">
      <alignment horizontal="right"/>
    </xf>
    <xf numFmtId="4" fontId="2" fillId="0" borderId="8" xfId="0" applyNumberFormat="1" applyFont="1" applyBorder="1" applyAlignment="1">
      <alignment horizontal="right"/>
    </xf>
    <xf numFmtId="4" fontId="2" fillId="0" borderId="9" xfId="0" applyNumberFormat="1" applyFont="1" applyBorder="1" applyAlignment="1">
      <alignment horizontal="right"/>
    </xf>
    <xf numFmtId="4" fontId="2" fillId="0" borderId="7" xfId="0" applyNumberFormat="1" applyFont="1" applyBorder="1" applyAlignment="1">
      <alignment horizontal="right" vertical="center"/>
    </xf>
    <xf numFmtId="4" fontId="2" fillId="0" borderId="8" xfId="0" applyNumberFormat="1" applyFont="1" applyBorder="1" applyAlignment="1">
      <alignment horizontal="right" vertical="center"/>
    </xf>
    <xf numFmtId="4" fontId="2" fillId="0" borderId="9" xfId="0" applyNumberFormat="1" applyFont="1" applyBorder="1" applyAlignment="1">
      <alignment horizontal="right" vertical="center"/>
    </xf>
    <xf numFmtId="4" fontId="2" fillId="0" borderId="7" xfId="1" applyNumberFormat="1" applyFont="1" applyFill="1" applyBorder="1" applyAlignment="1">
      <alignment horizontal="right" wrapText="1"/>
    </xf>
    <xf numFmtId="4" fontId="2" fillId="0" borderId="8" xfId="1" applyNumberFormat="1" applyFont="1" applyFill="1" applyBorder="1" applyAlignment="1">
      <alignment horizontal="right" wrapText="1"/>
    </xf>
    <xf numFmtId="4" fontId="2" fillId="0" borderId="9" xfId="1" applyNumberFormat="1" applyFont="1" applyFill="1" applyBorder="1" applyAlignment="1">
      <alignment horizontal="right" wrapText="1"/>
    </xf>
    <xf numFmtId="4" fontId="2" fillId="0" borderId="7" xfId="1" applyNumberFormat="1" applyFont="1" applyFill="1" applyBorder="1" applyAlignment="1">
      <alignment horizontal="right" vertical="center"/>
    </xf>
    <xf numFmtId="4" fontId="2" fillId="0" borderId="8" xfId="1" applyNumberFormat="1" applyFont="1" applyFill="1" applyBorder="1" applyAlignment="1">
      <alignment horizontal="right" vertical="center"/>
    </xf>
    <xf numFmtId="4" fontId="2" fillId="0" borderId="9" xfId="1" applyNumberFormat="1" applyFont="1" applyFill="1" applyBorder="1" applyAlignment="1">
      <alignment horizontal="right" vertical="center"/>
    </xf>
    <xf numFmtId="44" fontId="2" fillId="0" borderId="8" xfId="1" applyFont="1" applyFill="1" applyBorder="1" applyAlignment="1">
      <alignment horizontal="center"/>
    </xf>
    <xf numFmtId="44" fontId="2" fillId="2" borderId="9" xfId="1" applyFont="1" applyFill="1" applyBorder="1" applyAlignment="1">
      <alignment horizontal="center"/>
    </xf>
  </cellXfs>
  <cellStyles count="4">
    <cellStyle name="Millares" xfId="2" builtinId="3"/>
    <cellStyle name="Moneda" xfId="1" builtinId="4"/>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25977</xdr:colOff>
      <xdr:row>0</xdr:row>
      <xdr:rowOff>51953</xdr:rowOff>
    </xdr:from>
    <xdr:to>
      <xdr:col>2</xdr:col>
      <xdr:colOff>415637</xdr:colOff>
      <xdr:row>1</xdr:row>
      <xdr:rowOff>398317</xdr:rowOff>
    </xdr:to>
    <xdr:pic>
      <xdr:nvPicPr>
        <xdr:cNvPr id="3" name="Picture 1">
          <a:extLst>
            <a:ext uri="{FF2B5EF4-FFF2-40B4-BE49-F238E27FC236}">
              <a16:creationId xmlns="" xmlns:a16="http://schemas.microsoft.com/office/drawing/2014/main" id="{A8304659-C167-4B73-8602-B7C58846C58B}"/>
            </a:ext>
          </a:extLst>
        </xdr:cNvPr>
        <xdr:cNvPicPr/>
      </xdr:nvPicPr>
      <xdr:blipFill rotWithShape="1">
        <a:blip xmlns:r="http://schemas.openxmlformats.org/officeDocument/2006/relationships" r:embed="rId1"/>
        <a:stretch>
          <a:fillRect/>
        </a:stretch>
      </xdr:blipFill>
      <xdr:spPr>
        <a:xfrm>
          <a:off x="25977" y="51953"/>
          <a:ext cx="1073728" cy="7533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2"/>
  <sheetViews>
    <sheetView tabSelected="1" zoomScale="95" zoomScaleNormal="95" zoomScaleSheetLayoutView="110" workbookViewId="0">
      <selection activeCell="I512" sqref="I512"/>
    </sheetView>
  </sheetViews>
  <sheetFormatPr baseColWidth="10" defaultColWidth="11.42578125" defaultRowHeight="15" x14ac:dyDescent="0.25"/>
  <cols>
    <col min="1" max="1" width="4.7109375" style="2" customWidth="1"/>
    <col min="2" max="2" width="5.5703125" style="2" customWidth="1"/>
    <col min="3" max="3" width="11.28515625" style="2" customWidth="1"/>
    <col min="4" max="4" width="19.140625" style="2" customWidth="1"/>
    <col min="5" max="7" width="10.140625" style="2" customWidth="1"/>
    <col min="8" max="9" width="10.42578125" style="2" customWidth="1"/>
    <col min="10" max="10" width="9.85546875" style="2" customWidth="1"/>
    <col min="11" max="11" width="10" style="2" customWidth="1"/>
    <col min="12" max="12" width="10.28515625" style="2" customWidth="1"/>
    <col min="13" max="13" width="10.7109375" style="2" customWidth="1"/>
    <col min="14" max="14" width="10.5703125" style="2" customWidth="1"/>
    <col min="15" max="15" width="10.7109375" style="2" customWidth="1"/>
    <col min="16" max="16" width="12.5703125" style="2" customWidth="1"/>
  </cols>
  <sheetData>
    <row r="1" spans="1:16" s="5" customFormat="1" ht="32.25" customHeight="1" x14ac:dyDescent="0.25">
      <c r="A1" s="286" t="s">
        <v>196</v>
      </c>
      <c r="B1" s="287"/>
      <c r="C1" s="287"/>
      <c r="D1" s="287"/>
      <c r="E1" s="287"/>
      <c r="F1" s="287"/>
      <c r="G1" s="287"/>
      <c r="H1" s="287"/>
      <c r="I1" s="287"/>
      <c r="J1" s="287"/>
      <c r="K1" s="287"/>
      <c r="L1" s="287"/>
      <c r="M1" s="287"/>
      <c r="N1" s="287"/>
      <c r="O1" s="287"/>
      <c r="P1" s="288"/>
    </row>
    <row r="2" spans="1:16" s="5" customFormat="1" ht="32.25" customHeight="1" x14ac:dyDescent="0.25">
      <c r="A2" s="254" t="s">
        <v>367</v>
      </c>
      <c r="B2" s="246"/>
      <c r="C2" s="246"/>
      <c r="D2" s="246"/>
      <c r="E2" s="246"/>
      <c r="F2" s="246"/>
      <c r="G2" s="246"/>
      <c r="H2" s="246"/>
      <c r="I2" s="246"/>
      <c r="J2" s="246"/>
      <c r="K2" s="246"/>
      <c r="L2" s="246"/>
      <c r="M2" s="246"/>
      <c r="N2" s="246"/>
      <c r="O2" s="246"/>
      <c r="P2" s="247"/>
    </row>
    <row r="3" spans="1:16" s="5" customFormat="1" x14ac:dyDescent="0.25">
      <c r="A3" s="301"/>
      <c r="B3" s="302"/>
      <c r="C3" s="302"/>
      <c r="D3" s="302"/>
      <c r="E3" s="302"/>
      <c r="F3" s="302"/>
      <c r="G3" s="302"/>
      <c r="H3" s="302"/>
      <c r="I3" s="302"/>
      <c r="J3" s="302"/>
      <c r="K3" s="302"/>
      <c r="L3" s="302"/>
      <c r="M3" s="302"/>
      <c r="N3" s="302"/>
      <c r="O3" s="302"/>
      <c r="P3" s="303"/>
    </row>
    <row r="4" spans="1:16" s="7" customFormat="1" ht="31.5" customHeight="1" x14ac:dyDescent="0.3">
      <c r="A4" s="255" t="s">
        <v>164</v>
      </c>
      <c r="B4" s="289"/>
      <c r="C4" s="289"/>
      <c r="D4" s="289"/>
      <c r="E4" s="289"/>
      <c r="F4" s="289"/>
      <c r="G4" s="289"/>
      <c r="H4" s="289"/>
      <c r="I4" s="289"/>
      <c r="J4" s="289"/>
      <c r="K4" s="289"/>
      <c r="L4" s="289"/>
      <c r="M4" s="289"/>
      <c r="N4" s="289"/>
      <c r="O4" s="289"/>
      <c r="P4" s="255"/>
    </row>
    <row r="5" spans="1:16" s="7" customFormat="1" ht="15.75" customHeight="1" x14ac:dyDescent="0.25">
      <c r="A5" s="290"/>
      <c r="B5" s="291"/>
      <c r="C5" s="291"/>
      <c r="D5" s="291"/>
      <c r="E5" s="291"/>
      <c r="F5" s="291"/>
      <c r="G5" s="291"/>
      <c r="H5" s="291"/>
      <c r="I5" s="291"/>
      <c r="J5" s="291"/>
      <c r="K5" s="291"/>
      <c r="L5" s="291"/>
      <c r="M5" s="291"/>
      <c r="N5" s="291"/>
      <c r="O5" s="291"/>
      <c r="P5" s="292"/>
    </row>
    <row r="6" spans="1:16" s="7" customFormat="1" ht="23.25" customHeight="1" x14ac:dyDescent="0.25">
      <c r="A6" s="149" t="s">
        <v>197</v>
      </c>
      <c r="B6" s="239"/>
      <c r="C6" s="239"/>
      <c r="D6" s="239"/>
      <c r="E6" s="239"/>
      <c r="F6" s="239"/>
      <c r="G6" s="239"/>
      <c r="H6" s="239"/>
      <c r="I6" s="239"/>
      <c r="J6" s="239"/>
      <c r="K6" s="239"/>
      <c r="L6" s="239"/>
      <c r="M6" s="239"/>
      <c r="N6" s="239"/>
      <c r="O6" s="239"/>
      <c r="P6" s="149"/>
    </row>
    <row r="7" spans="1:16" s="7" customFormat="1" ht="29.25" customHeight="1" x14ac:dyDescent="0.25">
      <c r="A7" s="49" t="s">
        <v>112</v>
      </c>
      <c r="B7" s="299"/>
      <c r="C7" s="299"/>
      <c r="D7" s="299"/>
      <c r="E7" s="299"/>
      <c r="F7" s="299"/>
      <c r="G7" s="299"/>
      <c r="H7" s="299"/>
      <c r="I7" s="299"/>
      <c r="J7" s="299"/>
      <c r="K7" s="299"/>
      <c r="L7" s="299"/>
      <c r="M7" s="299"/>
      <c r="N7" s="299"/>
      <c r="O7" s="299"/>
      <c r="P7" s="300"/>
    </row>
    <row r="8" spans="1:16" s="7" customFormat="1" ht="30.75" customHeight="1" x14ac:dyDescent="0.25">
      <c r="A8" s="53" t="s">
        <v>82</v>
      </c>
      <c r="B8" s="54"/>
      <c r="C8" s="54"/>
      <c r="D8" s="54"/>
      <c r="E8" s="54"/>
      <c r="F8" s="54"/>
      <c r="G8" s="54"/>
      <c r="H8" s="54"/>
      <c r="I8" s="54"/>
      <c r="J8" s="54"/>
      <c r="K8" s="54"/>
      <c r="L8" s="54"/>
      <c r="M8" s="54"/>
      <c r="N8" s="54"/>
      <c r="O8" s="54"/>
      <c r="P8" s="55"/>
    </row>
    <row r="9" spans="1:16" s="7" customFormat="1" ht="35.25" customHeight="1" x14ac:dyDescent="0.25">
      <c r="A9" s="53" t="s">
        <v>83</v>
      </c>
      <c r="B9" s="54"/>
      <c r="C9" s="54"/>
      <c r="D9" s="54"/>
      <c r="E9" s="54"/>
      <c r="F9" s="54"/>
      <c r="G9" s="54"/>
      <c r="H9" s="54"/>
      <c r="I9" s="54"/>
      <c r="J9" s="54"/>
      <c r="K9" s="54"/>
      <c r="L9" s="54"/>
      <c r="M9" s="54"/>
      <c r="N9" s="54"/>
      <c r="O9" s="54"/>
      <c r="P9" s="55"/>
    </row>
    <row r="10" spans="1:16" s="7" customFormat="1" ht="35.25" customHeight="1" x14ac:dyDescent="0.25">
      <c r="A10" s="103" t="s">
        <v>84</v>
      </c>
      <c r="B10" s="104"/>
      <c r="C10" s="104"/>
      <c r="D10" s="104"/>
      <c r="E10" s="104"/>
      <c r="F10" s="104"/>
      <c r="G10" s="104"/>
      <c r="H10" s="104"/>
      <c r="I10" s="104"/>
      <c r="J10" s="104"/>
      <c r="K10" s="104"/>
      <c r="L10" s="104"/>
      <c r="M10" s="104"/>
      <c r="N10" s="104"/>
      <c r="O10" s="104"/>
      <c r="P10" s="105"/>
    </row>
    <row r="11" spans="1:16" s="7" customFormat="1" ht="36.75" customHeight="1" x14ac:dyDescent="0.25">
      <c r="A11" s="53" t="s">
        <v>132</v>
      </c>
      <c r="B11" s="54"/>
      <c r="C11" s="54"/>
      <c r="D11" s="54"/>
      <c r="E11" s="54"/>
      <c r="F11" s="54"/>
      <c r="G11" s="54"/>
      <c r="H11" s="54"/>
      <c r="I11" s="54"/>
      <c r="J11" s="54"/>
      <c r="K11" s="54"/>
      <c r="L11" s="54"/>
      <c r="M11" s="54"/>
      <c r="N11" s="54"/>
      <c r="O11" s="54"/>
      <c r="P11" s="55"/>
    </row>
    <row r="12" spans="1:16" s="7" customFormat="1" ht="33.75" customHeight="1" x14ac:dyDescent="0.25">
      <c r="A12" s="53" t="s">
        <v>85</v>
      </c>
      <c r="B12" s="54"/>
      <c r="C12" s="54"/>
      <c r="D12" s="54"/>
      <c r="E12" s="54"/>
      <c r="F12" s="54"/>
      <c r="G12" s="54"/>
      <c r="H12" s="54"/>
      <c r="I12" s="54"/>
      <c r="J12" s="54"/>
      <c r="K12" s="54"/>
      <c r="L12" s="54"/>
      <c r="M12" s="54"/>
      <c r="N12" s="54"/>
      <c r="O12" s="54"/>
      <c r="P12" s="55"/>
    </row>
    <row r="13" spans="1:16" s="7" customFormat="1" ht="18.75" x14ac:dyDescent="0.25">
      <c r="A13" s="290"/>
      <c r="B13" s="291"/>
      <c r="C13" s="291"/>
      <c r="D13" s="291"/>
      <c r="E13" s="291"/>
      <c r="F13" s="291"/>
      <c r="G13" s="291"/>
      <c r="H13" s="291"/>
      <c r="I13" s="291"/>
      <c r="J13" s="291"/>
      <c r="K13" s="291"/>
      <c r="L13" s="291"/>
      <c r="M13" s="291"/>
      <c r="N13" s="291"/>
      <c r="O13" s="291"/>
      <c r="P13" s="292"/>
    </row>
    <row r="14" spans="1:16" s="7" customFormat="1" ht="24" customHeight="1" x14ac:dyDescent="0.25">
      <c r="A14" s="293" t="s">
        <v>198</v>
      </c>
      <c r="B14" s="294"/>
      <c r="C14" s="294"/>
      <c r="D14" s="294"/>
      <c r="E14" s="294"/>
      <c r="F14" s="294"/>
      <c r="G14" s="294"/>
      <c r="H14" s="294"/>
      <c r="I14" s="294"/>
      <c r="J14" s="294"/>
      <c r="K14" s="294"/>
      <c r="L14" s="294"/>
      <c r="M14" s="294"/>
      <c r="N14" s="294"/>
      <c r="O14" s="294"/>
      <c r="P14" s="295"/>
    </row>
    <row r="15" spans="1:16" s="7" customFormat="1" ht="25.5" customHeight="1" x14ac:dyDescent="0.25">
      <c r="A15" s="296" t="s">
        <v>281</v>
      </c>
      <c r="B15" s="297"/>
      <c r="C15" s="297"/>
      <c r="D15" s="297"/>
      <c r="E15" s="297"/>
      <c r="F15" s="297"/>
      <c r="G15" s="297"/>
      <c r="H15" s="297"/>
      <c r="I15" s="297"/>
      <c r="J15" s="297"/>
      <c r="K15" s="297"/>
      <c r="L15" s="297"/>
      <c r="M15" s="297"/>
      <c r="N15" s="297"/>
      <c r="O15" s="297"/>
      <c r="P15" s="298"/>
    </row>
    <row r="16" spans="1:16" s="7" customFormat="1" x14ac:dyDescent="0.25">
      <c r="A16" s="60"/>
      <c r="B16" s="61"/>
      <c r="C16" s="61"/>
      <c r="D16" s="61"/>
      <c r="E16" s="61"/>
      <c r="F16" s="61"/>
      <c r="G16" s="61"/>
      <c r="H16" s="61"/>
      <c r="I16" s="61"/>
      <c r="J16" s="61"/>
      <c r="K16" s="61"/>
      <c r="L16" s="61"/>
      <c r="M16" s="61"/>
      <c r="N16" s="61"/>
      <c r="O16" s="61"/>
      <c r="P16" s="62"/>
    </row>
    <row r="17" spans="1:16" s="7" customFormat="1" ht="24" customHeight="1" x14ac:dyDescent="0.25">
      <c r="A17" s="120" t="s">
        <v>133</v>
      </c>
      <c r="B17" s="121"/>
      <c r="C17" s="121"/>
      <c r="D17" s="121"/>
      <c r="E17" s="121"/>
      <c r="F17" s="121"/>
      <c r="G17" s="121"/>
      <c r="H17" s="121"/>
      <c r="I17" s="121"/>
      <c r="J17" s="121"/>
      <c r="K17" s="121"/>
      <c r="L17" s="121"/>
      <c r="M17" s="121"/>
      <c r="N17" s="121"/>
      <c r="O17" s="121"/>
      <c r="P17" s="122"/>
    </row>
    <row r="18" spans="1:16" s="7" customFormat="1" ht="39" customHeight="1" x14ac:dyDescent="0.25">
      <c r="A18" s="49" t="s">
        <v>282</v>
      </c>
      <c r="B18" s="299"/>
      <c r="C18" s="299"/>
      <c r="D18" s="299"/>
      <c r="E18" s="299"/>
      <c r="F18" s="299"/>
      <c r="G18" s="299"/>
      <c r="H18" s="299"/>
      <c r="I18" s="299"/>
      <c r="J18" s="299"/>
      <c r="K18" s="299"/>
      <c r="L18" s="299"/>
      <c r="M18" s="299"/>
      <c r="N18" s="299"/>
      <c r="O18" s="299"/>
      <c r="P18" s="51"/>
    </row>
    <row r="19" spans="1:16" s="7" customFormat="1" ht="37.5" customHeight="1" x14ac:dyDescent="0.25">
      <c r="A19" s="296" t="s">
        <v>283</v>
      </c>
      <c r="B19" s="297"/>
      <c r="C19" s="297"/>
      <c r="D19" s="297"/>
      <c r="E19" s="297"/>
      <c r="F19" s="297"/>
      <c r="G19" s="297"/>
      <c r="H19" s="297"/>
      <c r="I19" s="297"/>
      <c r="J19" s="297"/>
      <c r="K19" s="297"/>
      <c r="L19" s="297"/>
      <c r="M19" s="297"/>
      <c r="N19" s="297"/>
      <c r="O19" s="297"/>
      <c r="P19" s="298"/>
    </row>
    <row r="20" spans="1:16" s="7" customFormat="1" ht="22.5" customHeight="1" x14ac:dyDescent="0.25">
      <c r="A20" s="330" t="s">
        <v>395</v>
      </c>
      <c r="B20" s="331"/>
      <c r="C20" s="331"/>
      <c r="D20" s="331"/>
      <c r="E20" s="331"/>
      <c r="F20" s="331"/>
      <c r="G20" s="331"/>
      <c r="H20" s="331"/>
      <c r="I20" s="331"/>
      <c r="J20" s="331"/>
      <c r="K20" s="331"/>
      <c r="L20" s="331"/>
      <c r="M20" s="331"/>
      <c r="N20" s="331"/>
      <c r="O20" s="331"/>
      <c r="P20" s="332"/>
    </row>
    <row r="21" spans="1:16" s="7" customFormat="1" ht="51" customHeight="1" x14ac:dyDescent="0.25">
      <c r="A21" s="333" t="s">
        <v>342</v>
      </c>
      <c r="B21" s="299"/>
      <c r="C21" s="299"/>
      <c r="D21" s="299"/>
      <c r="E21" s="299"/>
      <c r="F21" s="299"/>
      <c r="G21" s="299"/>
      <c r="H21" s="299"/>
      <c r="I21" s="299"/>
      <c r="J21" s="299"/>
      <c r="K21" s="299"/>
      <c r="L21" s="299"/>
      <c r="M21" s="299"/>
      <c r="N21" s="299"/>
      <c r="O21" s="299"/>
      <c r="P21" s="300"/>
    </row>
    <row r="22" spans="1:16" s="7" customFormat="1" ht="49.5" customHeight="1" x14ac:dyDescent="0.25">
      <c r="A22" s="53" t="s">
        <v>331</v>
      </c>
      <c r="B22" s="54"/>
      <c r="C22" s="54"/>
      <c r="D22" s="54"/>
      <c r="E22" s="54"/>
      <c r="F22" s="54"/>
      <c r="G22" s="54"/>
      <c r="H22" s="54"/>
      <c r="I22" s="54"/>
      <c r="J22" s="54"/>
      <c r="K22" s="54"/>
      <c r="L22" s="54"/>
      <c r="M22" s="54"/>
      <c r="N22" s="54"/>
      <c r="O22" s="54"/>
      <c r="P22" s="55"/>
    </row>
    <row r="23" spans="1:16" s="7" customFormat="1" ht="19.5" customHeight="1" x14ac:dyDescent="0.25">
      <c r="A23" s="329" t="s">
        <v>186</v>
      </c>
      <c r="B23" s="299"/>
      <c r="C23" s="299"/>
      <c r="D23" s="299"/>
      <c r="E23" s="299"/>
      <c r="F23" s="299"/>
      <c r="G23" s="299"/>
      <c r="H23" s="299"/>
      <c r="I23" s="299"/>
      <c r="J23" s="299"/>
      <c r="K23" s="299"/>
      <c r="L23" s="299"/>
      <c r="M23" s="299"/>
      <c r="N23" s="299"/>
      <c r="O23" s="299"/>
      <c r="P23" s="300"/>
    </row>
    <row r="24" spans="1:16" s="7" customFormat="1" ht="65.25" customHeight="1" x14ac:dyDescent="0.25">
      <c r="A24" s="311" t="s">
        <v>284</v>
      </c>
      <c r="B24" s="312"/>
      <c r="C24" s="312"/>
      <c r="D24" s="312"/>
      <c r="E24" s="312"/>
      <c r="F24" s="312"/>
      <c r="G24" s="312"/>
      <c r="H24" s="312"/>
      <c r="I24" s="312"/>
      <c r="J24" s="312"/>
      <c r="K24" s="312"/>
      <c r="L24" s="312"/>
      <c r="M24" s="312"/>
      <c r="N24" s="312"/>
      <c r="O24" s="312"/>
      <c r="P24" s="313"/>
    </row>
    <row r="25" spans="1:16" s="7" customFormat="1" ht="143.25" customHeight="1" x14ac:dyDescent="0.25">
      <c r="A25" s="311" t="s">
        <v>285</v>
      </c>
      <c r="B25" s="312"/>
      <c r="C25" s="312"/>
      <c r="D25" s="312"/>
      <c r="E25" s="312"/>
      <c r="F25" s="312"/>
      <c r="G25" s="312"/>
      <c r="H25" s="312"/>
      <c r="I25" s="312"/>
      <c r="J25" s="312"/>
      <c r="K25" s="312"/>
      <c r="L25" s="312"/>
      <c r="M25" s="312"/>
      <c r="N25" s="312"/>
      <c r="O25" s="312"/>
      <c r="P25" s="313"/>
    </row>
    <row r="26" spans="1:16" s="7" customFormat="1" ht="182.25" customHeight="1" x14ac:dyDescent="0.25">
      <c r="A26" s="334" t="s">
        <v>365</v>
      </c>
      <c r="B26" s="335"/>
      <c r="C26" s="335"/>
      <c r="D26" s="335"/>
      <c r="E26" s="335"/>
      <c r="F26" s="335"/>
      <c r="G26" s="335"/>
      <c r="H26" s="335"/>
      <c r="I26" s="335"/>
      <c r="J26" s="335"/>
      <c r="K26" s="335"/>
      <c r="L26" s="335"/>
      <c r="M26" s="335"/>
      <c r="N26" s="335"/>
      <c r="O26" s="335"/>
      <c r="P26" s="336"/>
    </row>
    <row r="27" spans="1:16" s="7" customFormat="1" ht="63" customHeight="1" x14ac:dyDescent="0.25">
      <c r="A27" s="103" t="s">
        <v>326</v>
      </c>
      <c r="B27" s="273"/>
      <c r="C27" s="273"/>
      <c r="D27" s="273"/>
      <c r="E27" s="273"/>
      <c r="F27" s="273"/>
      <c r="G27" s="273"/>
      <c r="H27" s="273"/>
      <c r="I27" s="273"/>
      <c r="J27" s="273"/>
      <c r="K27" s="273"/>
      <c r="L27" s="273"/>
      <c r="M27" s="273"/>
      <c r="N27" s="273"/>
      <c r="O27" s="273"/>
      <c r="P27" s="337"/>
    </row>
    <row r="28" spans="1:16" s="7" customFormat="1" ht="93" customHeight="1" x14ac:dyDescent="0.25">
      <c r="A28" s="307" t="s">
        <v>286</v>
      </c>
      <c r="B28" s="308"/>
      <c r="C28" s="308"/>
      <c r="D28" s="308"/>
      <c r="E28" s="308"/>
      <c r="F28" s="308"/>
      <c r="G28" s="308"/>
      <c r="H28" s="308"/>
      <c r="I28" s="308"/>
      <c r="J28" s="308"/>
      <c r="K28" s="308"/>
      <c r="L28" s="308"/>
      <c r="M28" s="308"/>
      <c r="N28" s="308"/>
      <c r="O28" s="308"/>
      <c r="P28" s="309"/>
    </row>
    <row r="29" spans="1:16" s="7" customFormat="1" ht="64.5" customHeight="1" x14ac:dyDescent="0.25">
      <c r="A29" s="304" t="s">
        <v>385</v>
      </c>
      <c r="B29" s="305"/>
      <c r="C29" s="305"/>
      <c r="D29" s="305"/>
      <c r="E29" s="305"/>
      <c r="F29" s="305"/>
      <c r="G29" s="305"/>
      <c r="H29" s="305"/>
      <c r="I29" s="305"/>
      <c r="J29" s="305"/>
      <c r="K29" s="305"/>
      <c r="L29" s="305"/>
      <c r="M29" s="305"/>
      <c r="N29" s="305"/>
      <c r="O29" s="305"/>
      <c r="P29" s="306"/>
    </row>
    <row r="30" spans="1:16" s="7" customFormat="1" ht="12" customHeight="1" x14ac:dyDescent="0.25">
      <c r="A30" s="53"/>
      <c r="B30" s="54"/>
      <c r="C30" s="54"/>
      <c r="D30" s="54"/>
      <c r="E30" s="54"/>
      <c r="F30" s="54"/>
      <c r="G30" s="54"/>
      <c r="H30" s="54"/>
      <c r="I30" s="54"/>
      <c r="J30" s="54"/>
      <c r="K30" s="54"/>
      <c r="L30" s="54"/>
      <c r="M30" s="54"/>
      <c r="N30" s="54"/>
      <c r="O30" s="54"/>
      <c r="P30" s="55"/>
    </row>
    <row r="31" spans="1:16" s="7" customFormat="1" ht="15" customHeight="1" x14ac:dyDescent="0.25">
      <c r="A31" s="172" t="s">
        <v>94</v>
      </c>
      <c r="B31" s="172"/>
      <c r="C31" s="172"/>
      <c r="D31" s="172"/>
      <c r="E31" s="172" t="s">
        <v>108</v>
      </c>
      <c r="F31" s="172"/>
      <c r="G31" s="172" t="s">
        <v>96</v>
      </c>
      <c r="H31" s="172"/>
      <c r="I31" s="172"/>
      <c r="J31" s="172"/>
      <c r="K31" s="172"/>
      <c r="L31" s="172" t="s">
        <v>369</v>
      </c>
      <c r="M31" s="172"/>
      <c r="N31" s="172"/>
      <c r="O31" s="172"/>
      <c r="P31" s="172"/>
    </row>
    <row r="32" spans="1:16" s="7" customFormat="1" ht="15" customHeight="1" x14ac:dyDescent="0.25">
      <c r="A32" s="161" t="s">
        <v>109</v>
      </c>
      <c r="B32" s="161"/>
      <c r="C32" s="161"/>
      <c r="D32" s="161"/>
      <c r="E32" s="39" t="s">
        <v>92</v>
      </c>
      <c r="F32" s="39"/>
      <c r="G32" s="156" t="s">
        <v>119</v>
      </c>
      <c r="H32" s="156"/>
      <c r="I32" s="156"/>
      <c r="J32" s="156"/>
      <c r="K32" s="156"/>
      <c r="L32" s="338">
        <f>7267915.18+344154.5</f>
        <v>7612069.6799999997</v>
      </c>
      <c r="M32" s="338"/>
      <c r="N32" s="338"/>
      <c r="O32" s="338"/>
      <c r="P32" s="338"/>
    </row>
    <row r="33" spans="1:16" s="7" customFormat="1" ht="16.5" customHeight="1" x14ac:dyDescent="0.25">
      <c r="A33" s="310" t="s">
        <v>95</v>
      </c>
      <c r="B33" s="310"/>
      <c r="C33" s="310"/>
      <c r="D33" s="310"/>
      <c r="E33" s="214" t="s">
        <v>93</v>
      </c>
      <c r="F33" s="214"/>
      <c r="G33" s="156" t="s">
        <v>97</v>
      </c>
      <c r="H33" s="156"/>
      <c r="I33" s="156"/>
      <c r="J33" s="156"/>
      <c r="K33" s="156"/>
      <c r="L33" s="338">
        <v>773565.3</v>
      </c>
      <c r="M33" s="338"/>
      <c r="N33" s="338"/>
      <c r="O33" s="338"/>
      <c r="P33" s="338"/>
    </row>
    <row r="34" spans="1:16" s="7" customFormat="1" x14ac:dyDescent="0.25">
      <c r="A34" s="283" t="s">
        <v>107</v>
      </c>
      <c r="B34" s="284"/>
      <c r="C34" s="284"/>
      <c r="D34" s="284"/>
      <c r="E34" s="284"/>
      <c r="F34" s="284"/>
      <c r="G34" s="284"/>
      <c r="H34" s="284"/>
      <c r="I34" s="284"/>
      <c r="J34" s="284"/>
      <c r="K34" s="284"/>
      <c r="L34" s="25">
        <f>SUM(L32:P33)</f>
        <v>8385634.9799999995</v>
      </c>
      <c r="M34" s="25"/>
      <c r="N34" s="25"/>
      <c r="O34" s="25"/>
      <c r="P34" s="26"/>
    </row>
    <row r="35" spans="1:16" s="7" customFormat="1" x14ac:dyDescent="0.25">
      <c r="A35" s="283"/>
      <c r="B35" s="284"/>
      <c r="C35" s="284"/>
      <c r="D35" s="284"/>
      <c r="E35" s="284"/>
      <c r="F35" s="284"/>
      <c r="G35" s="284"/>
      <c r="H35" s="284"/>
      <c r="I35" s="284"/>
      <c r="J35" s="284"/>
      <c r="K35" s="284"/>
      <c r="L35" s="284"/>
      <c r="M35" s="284"/>
      <c r="N35" s="284"/>
      <c r="O35" s="284"/>
      <c r="P35" s="285"/>
    </row>
    <row r="36" spans="1:16" s="7" customFormat="1" ht="20.25" customHeight="1" x14ac:dyDescent="0.25">
      <c r="A36" s="52" t="s">
        <v>134</v>
      </c>
      <c r="B36" s="52"/>
      <c r="C36" s="52"/>
      <c r="D36" s="52"/>
      <c r="E36" s="52"/>
      <c r="F36" s="52"/>
      <c r="G36" s="52"/>
      <c r="H36" s="52"/>
      <c r="I36" s="52"/>
      <c r="J36" s="52"/>
      <c r="K36" s="52"/>
      <c r="L36" s="52"/>
      <c r="M36" s="52"/>
      <c r="N36" s="52"/>
      <c r="O36" s="52"/>
      <c r="P36" s="52"/>
    </row>
    <row r="37" spans="1:16" s="7" customFormat="1" ht="139.5" customHeight="1" x14ac:dyDescent="0.25">
      <c r="A37" s="80" t="s">
        <v>370</v>
      </c>
      <c r="B37" s="282"/>
      <c r="C37" s="282"/>
      <c r="D37" s="282"/>
      <c r="E37" s="282"/>
      <c r="F37" s="282"/>
      <c r="G37" s="282"/>
      <c r="H37" s="282"/>
      <c r="I37" s="282"/>
      <c r="J37" s="282"/>
      <c r="K37" s="282"/>
      <c r="L37" s="282"/>
      <c r="M37" s="282"/>
      <c r="N37" s="282"/>
      <c r="O37" s="282"/>
      <c r="P37" s="82"/>
    </row>
    <row r="38" spans="1:16" s="7" customFormat="1" ht="31.5" customHeight="1" x14ac:dyDescent="0.25">
      <c r="A38" s="103" t="s">
        <v>332</v>
      </c>
      <c r="B38" s="273"/>
      <c r="C38" s="273"/>
      <c r="D38" s="273"/>
      <c r="E38" s="273"/>
      <c r="F38" s="273"/>
      <c r="G38" s="273"/>
      <c r="H38" s="273"/>
      <c r="I38" s="273"/>
      <c r="J38" s="273"/>
      <c r="K38" s="273"/>
      <c r="L38" s="273"/>
      <c r="M38" s="273"/>
      <c r="N38" s="273"/>
      <c r="O38" s="273"/>
      <c r="P38" s="105"/>
    </row>
    <row r="39" spans="1:16" s="7" customFormat="1" ht="62.25" customHeight="1" x14ac:dyDescent="0.25">
      <c r="A39" s="103" t="s">
        <v>340</v>
      </c>
      <c r="B39" s="104"/>
      <c r="C39" s="104"/>
      <c r="D39" s="104"/>
      <c r="E39" s="104"/>
      <c r="F39" s="104"/>
      <c r="G39" s="104"/>
      <c r="H39" s="104"/>
      <c r="I39" s="104"/>
      <c r="J39" s="104"/>
      <c r="K39" s="104"/>
      <c r="L39" s="104"/>
      <c r="M39" s="104"/>
      <c r="N39" s="104"/>
      <c r="O39" s="104"/>
      <c r="P39" s="105"/>
    </row>
    <row r="40" spans="1:16" s="7" customFormat="1" x14ac:dyDescent="0.25">
      <c r="A40" s="320"/>
      <c r="B40" s="321"/>
      <c r="C40" s="321"/>
      <c r="D40" s="321"/>
      <c r="E40" s="321"/>
      <c r="F40" s="321"/>
      <c r="G40" s="321"/>
      <c r="H40" s="321"/>
      <c r="I40" s="321"/>
      <c r="J40" s="321"/>
      <c r="K40" s="321"/>
      <c r="L40" s="321"/>
      <c r="M40" s="321"/>
      <c r="N40" s="321"/>
      <c r="O40" s="321"/>
      <c r="P40" s="322"/>
    </row>
    <row r="41" spans="1:16" s="1" customFormat="1" ht="19.5" customHeight="1" x14ac:dyDescent="0.25">
      <c r="A41" s="120" t="s">
        <v>136</v>
      </c>
      <c r="B41" s="121"/>
      <c r="C41" s="121"/>
      <c r="D41" s="121"/>
      <c r="E41" s="121"/>
      <c r="F41" s="121"/>
      <c r="G41" s="121"/>
      <c r="H41" s="121"/>
      <c r="I41" s="121"/>
      <c r="J41" s="121"/>
      <c r="K41" s="121"/>
      <c r="L41" s="121"/>
      <c r="M41" s="121"/>
      <c r="N41" s="121"/>
      <c r="O41" s="121"/>
      <c r="P41" s="122"/>
    </row>
    <row r="42" spans="1:16" s="1" customFormat="1" ht="76.5" customHeight="1" x14ac:dyDescent="0.25">
      <c r="A42" s="80" t="s">
        <v>135</v>
      </c>
      <c r="B42" s="81"/>
      <c r="C42" s="81"/>
      <c r="D42" s="81"/>
      <c r="E42" s="81"/>
      <c r="F42" s="81"/>
      <c r="G42" s="81"/>
      <c r="H42" s="81"/>
      <c r="I42" s="81"/>
      <c r="J42" s="81"/>
      <c r="K42" s="81"/>
      <c r="L42" s="81"/>
      <c r="M42" s="81"/>
      <c r="N42" s="81"/>
      <c r="O42" s="81"/>
      <c r="P42" s="82"/>
    </row>
    <row r="43" spans="1:16" s="1" customFormat="1" x14ac:dyDescent="0.25">
      <c r="A43" s="77"/>
      <c r="B43" s="78"/>
      <c r="C43" s="78"/>
      <c r="D43" s="78"/>
      <c r="E43" s="78"/>
      <c r="F43" s="78"/>
      <c r="G43" s="78"/>
      <c r="H43" s="78"/>
      <c r="I43" s="78"/>
      <c r="J43" s="78"/>
      <c r="K43" s="78"/>
      <c r="L43" s="78"/>
      <c r="M43" s="78"/>
      <c r="N43" s="78"/>
      <c r="O43" s="78"/>
      <c r="P43" s="79"/>
    </row>
    <row r="44" spans="1:16" ht="21.75" customHeight="1" x14ac:dyDescent="0.25">
      <c r="A44" s="120" t="s">
        <v>202</v>
      </c>
      <c r="B44" s="121"/>
      <c r="C44" s="121"/>
      <c r="D44" s="121"/>
      <c r="E44" s="121"/>
      <c r="F44" s="121"/>
      <c r="G44" s="121"/>
      <c r="H44" s="121"/>
      <c r="I44" s="121"/>
      <c r="J44" s="121"/>
      <c r="K44" s="121"/>
      <c r="L44" s="121"/>
      <c r="M44" s="121"/>
      <c r="N44" s="121"/>
      <c r="O44" s="121"/>
      <c r="P44" s="122"/>
    </row>
    <row r="45" spans="1:16" ht="24" customHeight="1" x14ac:dyDescent="0.25">
      <c r="A45" s="22" t="s">
        <v>287</v>
      </c>
      <c r="B45" s="23"/>
      <c r="C45" s="23"/>
      <c r="D45" s="23"/>
      <c r="E45" s="23"/>
      <c r="F45" s="23"/>
      <c r="G45" s="23"/>
      <c r="H45" s="23"/>
      <c r="I45" s="23"/>
      <c r="J45" s="23"/>
      <c r="K45" s="23"/>
      <c r="L45" s="23"/>
      <c r="M45" s="23"/>
      <c r="N45" s="23"/>
      <c r="O45" s="23"/>
      <c r="P45" s="24"/>
    </row>
    <row r="46" spans="1:16" ht="15" customHeight="1" x14ac:dyDescent="0.25">
      <c r="A46" s="274"/>
      <c r="B46" s="275"/>
      <c r="C46" s="275"/>
      <c r="D46" s="275"/>
      <c r="E46" s="275"/>
      <c r="F46" s="275"/>
      <c r="G46" s="275"/>
      <c r="H46" s="275"/>
      <c r="I46" s="275"/>
      <c r="J46" s="275"/>
      <c r="K46" s="275"/>
      <c r="L46" s="275"/>
      <c r="M46" s="275"/>
      <c r="N46" s="275"/>
      <c r="O46" s="275"/>
      <c r="P46" s="276"/>
    </row>
    <row r="47" spans="1:16" ht="20.25" customHeight="1" x14ac:dyDescent="0.25">
      <c r="A47" s="120" t="s">
        <v>203</v>
      </c>
      <c r="B47" s="121"/>
      <c r="C47" s="121"/>
      <c r="D47" s="121"/>
      <c r="E47" s="121"/>
      <c r="F47" s="121"/>
      <c r="G47" s="121"/>
      <c r="H47" s="121"/>
      <c r="I47" s="121"/>
      <c r="J47" s="121"/>
      <c r="K47" s="121"/>
      <c r="L47" s="121"/>
      <c r="M47" s="121"/>
      <c r="N47" s="121"/>
      <c r="O47" s="121"/>
      <c r="P47" s="122"/>
    </row>
    <row r="48" spans="1:16" ht="62.25" customHeight="1" x14ac:dyDescent="0.25">
      <c r="A48" s="277" t="s">
        <v>366</v>
      </c>
      <c r="B48" s="277"/>
      <c r="C48" s="277"/>
      <c r="D48" s="277"/>
      <c r="E48" s="277"/>
      <c r="F48" s="277"/>
      <c r="G48" s="277"/>
      <c r="H48" s="277"/>
      <c r="I48" s="277"/>
      <c r="J48" s="277"/>
      <c r="K48" s="277"/>
      <c r="L48" s="277"/>
      <c r="M48" s="277"/>
      <c r="N48" s="277"/>
      <c r="O48" s="277"/>
      <c r="P48" s="277"/>
    </row>
    <row r="49" spans="1:16" x14ac:dyDescent="0.25">
      <c r="A49" s="279"/>
      <c r="B49" s="280"/>
      <c r="C49" s="280"/>
      <c r="D49" s="280"/>
      <c r="E49" s="280"/>
      <c r="F49" s="280"/>
      <c r="G49" s="280"/>
      <c r="H49" s="280"/>
      <c r="I49" s="280"/>
      <c r="J49" s="280"/>
      <c r="K49" s="280"/>
      <c r="L49" s="280"/>
      <c r="M49" s="280"/>
      <c r="N49" s="280"/>
      <c r="O49" s="280"/>
      <c r="P49" s="281"/>
    </row>
    <row r="50" spans="1:16" ht="24.75" customHeight="1" x14ac:dyDescent="0.25">
      <c r="A50" s="120" t="s">
        <v>204</v>
      </c>
      <c r="B50" s="121"/>
      <c r="C50" s="121"/>
      <c r="D50" s="121"/>
      <c r="E50" s="121"/>
      <c r="F50" s="121"/>
      <c r="G50" s="121"/>
      <c r="H50" s="121"/>
      <c r="I50" s="121"/>
      <c r="J50" s="121"/>
      <c r="K50" s="121"/>
      <c r="L50" s="121"/>
      <c r="M50" s="121"/>
      <c r="N50" s="121"/>
      <c r="O50" s="121"/>
      <c r="P50" s="122"/>
    </row>
    <row r="51" spans="1:16" ht="30.75" customHeight="1" x14ac:dyDescent="0.25">
      <c r="A51" s="323" t="s">
        <v>354</v>
      </c>
      <c r="B51" s="323"/>
      <c r="C51" s="323"/>
      <c r="D51" s="323"/>
      <c r="E51" s="323"/>
      <c r="F51" s="323"/>
      <c r="G51" s="323"/>
      <c r="H51" s="323"/>
      <c r="I51" s="323"/>
      <c r="J51" s="323"/>
      <c r="K51" s="323"/>
      <c r="L51" s="323"/>
      <c r="M51" s="323"/>
      <c r="N51" s="323"/>
      <c r="O51" s="323"/>
      <c r="P51" s="323"/>
    </row>
    <row r="52" spans="1:16" x14ac:dyDescent="0.25">
      <c r="A52" s="278"/>
      <c r="B52" s="278"/>
      <c r="C52" s="278"/>
      <c r="D52" s="278"/>
      <c r="E52" s="278"/>
      <c r="F52" s="278"/>
      <c r="G52" s="278"/>
      <c r="H52" s="278"/>
      <c r="I52" s="278"/>
      <c r="J52" s="278"/>
      <c r="K52" s="278"/>
      <c r="L52" s="278"/>
      <c r="M52" s="278"/>
      <c r="N52" s="278"/>
      <c r="O52" s="278"/>
      <c r="P52" s="278"/>
    </row>
    <row r="53" spans="1:16" s="1" customFormat="1" ht="30" customHeight="1" x14ac:dyDescent="0.25">
      <c r="A53" s="265" t="s">
        <v>94</v>
      </c>
      <c r="B53" s="272"/>
      <c r="C53" s="272"/>
      <c r="D53" s="266"/>
      <c r="E53" s="265" t="s">
        <v>108</v>
      </c>
      <c r="F53" s="266"/>
      <c r="G53" s="265" t="s">
        <v>96</v>
      </c>
      <c r="H53" s="272"/>
      <c r="I53" s="272"/>
      <c r="J53" s="272"/>
      <c r="K53" s="266"/>
      <c r="L53" s="172" t="s">
        <v>369</v>
      </c>
      <c r="M53" s="172"/>
      <c r="N53" s="172"/>
      <c r="O53" s="172"/>
      <c r="P53" s="172"/>
    </row>
    <row r="54" spans="1:16" s="1" customFormat="1" ht="21" customHeight="1" x14ac:dyDescent="0.25">
      <c r="A54" s="22" t="s">
        <v>109</v>
      </c>
      <c r="B54" s="23"/>
      <c r="C54" s="23"/>
      <c r="D54" s="24"/>
      <c r="E54" s="39" t="s">
        <v>92</v>
      </c>
      <c r="F54" s="39"/>
      <c r="G54" s="156" t="s">
        <v>118</v>
      </c>
      <c r="H54" s="156"/>
      <c r="I54" s="156"/>
      <c r="J54" s="156"/>
      <c r="K54" s="156"/>
      <c r="L54" s="338">
        <v>7612069.6799999997</v>
      </c>
      <c r="M54" s="338"/>
      <c r="N54" s="338"/>
      <c r="O54" s="338"/>
      <c r="P54" s="338"/>
    </row>
    <row r="55" spans="1:16" s="1" customFormat="1" ht="20.25" customHeight="1" x14ac:dyDescent="0.25">
      <c r="A55" s="38" t="s">
        <v>95</v>
      </c>
      <c r="B55" s="38"/>
      <c r="C55" s="38"/>
      <c r="D55" s="38"/>
      <c r="E55" s="39" t="s">
        <v>93</v>
      </c>
      <c r="F55" s="39"/>
      <c r="G55" s="156" t="s">
        <v>97</v>
      </c>
      <c r="H55" s="156"/>
      <c r="I55" s="156"/>
      <c r="J55" s="156"/>
      <c r="K55" s="156"/>
      <c r="L55" s="338">
        <v>773565.3</v>
      </c>
      <c r="M55" s="338"/>
      <c r="N55" s="338"/>
      <c r="O55" s="338"/>
      <c r="P55" s="338"/>
    </row>
    <row r="56" spans="1:16" s="1" customFormat="1" x14ac:dyDescent="0.25">
      <c r="A56" s="36" t="s">
        <v>120</v>
      </c>
      <c r="B56" s="37"/>
      <c r="C56" s="37"/>
      <c r="D56" s="37"/>
      <c r="E56" s="37"/>
      <c r="F56" s="37"/>
      <c r="G56" s="37"/>
      <c r="H56" s="37"/>
      <c r="I56" s="37"/>
      <c r="J56" s="37"/>
      <c r="K56" s="37"/>
      <c r="L56" s="25">
        <f>SUM(L54:P55)</f>
        <v>8385634.9799999995</v>
      </c>
      <c r="M56" s="25"/>
      <c r="N56" s="25"/>
      <c r="O56" s="25"/>
      <c r="P56" s="26"/>
    </row>
    <row r="57" spans="1:16" x14ac:dyDescent="0.25">
      <c r="A57" s="33"/>
      <c r="B57" s="34"/>
      <c r="C57" s="34"/>
      <c r="D57" s="34"/>
      <c r="E57" s="34"/>
      <c r="F57" s="34"/>
      <c r="G57" s="34"/>
      <c r="H57" s="34"/>
      <c r="I57" s="34"/>
      <c r="J57" s="34"/>
      <c r="K57" s="34"/>
      <c r="L57" s="34"/>
      <c r="M57" s="34"/>
      <c r="N57" s="34"/>
      <c r="O57" s="34"/>
      <c r="P57" s="35"/>
    </row>
    <row r="58" spans="1:16" ht="21.75" customHeight="1" x14ac:dyDescent="0.25">
      <c r="A58" s="52" t="s">
        <v>137</v>
      </c>
      <c r="B58" s="52"/>
      <c r="C58" s="52"/>
      <c r="D58" s="52"/>
      <c r="E58" s="52"/>
      <c r="F58" s="52"/>
      <c r="G58" s="52"/>
      <c r="H58" s="52"/>
      <c r="I58" s="52"/>
      <c r="J58" s="52"/>
      <c r="K58" s="52"/>
      <c r="L58" s="52"/>
      <c r="M58" s="52"/>
      <c r="N58" s="52"/>
      <c r="O58" s="52"/>
      <c r="P58" s="52"/>
    </row>
    <row r="59" spans="1:16" s="2" customFormat="1" ht="112.5" customHeight="1" x14ac:dyDescent="0.25">
      <c r="A59" s="27" t="s">
        <v>396</v>
      </c>
      <c r="B59" s="28"/>
      <c r="C59" s="28"/>
      <c r="D59" s="28"/>
      <c r="E59" s="28"/>
      <c r="F59" s="28"/>
      <c r="G59" s="28"/>
      <c r="H59" s="28"/>
      <c r="I59" s="28"/>
      <c r="J59" s="28"/>
      <c r="K59" s="28"/>
      <c r="L59" s="28"/>
      <c r="M59" s="28"/>
      <c r="N59" s="28"/>
      <c r="O59" s="28"/>
      <c r="P59" s="27"/>
    </row>
    <row r="60" spans="1:16" x14ac:dyDescent="0.25">
      <c r="A60" s="29"/>
      <c r="B60" s="30"/>
      <c r="C60" s="30"/>
      <c r="D60" s="30"/>
      <c r="E60" s="30"/>
      <c r="F60" s="30"/>
      <c r="G60" s="30"/>
      <c r="H60" s="30"/>
      <c r="I60" s="30"/>
      <c r="J60" s="30"/>
      <c r="K60" s="30"/>
      <c r="L60" s="30"/>
      <c r="M60" s="30"/>
      <c r="N60" s="30"/>
      <c r="O60" s="30"/>
      <c r="P60" s="31"/>
    </row>
    <row r="61" spans="1:16" ht="19.5" customHeight="1" x14ac:dyDescent="0.25">
      <c r="A61" s="326" t="s">
        <v>25</v>
      </c>
      <c r="B61" s="327"/>
      <c r="C61" s="327"/>
      <c r="D61" s="327"/>
      <c r="E61" s="327"/>
      <c r="F61" s="327"/>
      <c r="G61" s="327"/>
      <c r="H61" s="327"/>
      <c r="I61" s="327"/>
      <c r="J61" s="328"/>
      <c r="K61" s="324" t="s">
        <v>26</v>
      </c>
      <c r="L61" s="324"/>
      <c r="M61" s="324"/>
      <c r="N61" s="324"/>
      <c r="O61" s="324"/>
      <c r="P61" s="325"/>
    </row>
    <row r="62" spans="1:16" ht="15" customHeight="1" x14ac:dyDescent="0.25">
      <c r="A62" s="32"/>
      <c r="B62" s="32"/>
      <c r="C62" s="32"/>
      <c r="D62" s="32"/>
      <c r="E62" s="32"/>
      <c r="F62" s="32"/>
      <c r="G62" s="32"/>
      <c r="H62" s="32"/>
      <c r="I62" s="32"/>
      <c r="J62" s="32"/>
      <c r="K62" s="32"/>
      <c r="L62" s="32"/>
      <c r="M62" s="32"/>
      <c r="N62" s="32"/>
      <c r="O62" s="32"/>
      <c r="P62" s="32"/>
    </row>
    <row r="63" spans="1:16" ht="15" customHeight="1" x14ac:dyDescent="0.25">
      <c r="A63" s="317" t="s">
        <v>27</v>
      </c>
      <c r="B63" s="318"/>
      <c r="C63" s="318"/>
      <c r="D63" s="318"/>
      <c r="E63" s="318"/>
      <c r="F63" s="318"/>
      <c r="G63" s="318"/>
      <c r="H63" s="318"/>
      <c r="I63" s="318"/>
      <c r="J63" s="319"/>
      <c r="K63" s="74">
        <v>126168160.05</v>
      </c>
      <c r="L63" s="75"/>
      <c r="M63" s="75"/>
      <c r="N63" s="75"/>
      <c r="O63" s="75"/>
      <c r="P63" s="76"/>
    </row>
    <row r="64" spans="1:16" ht="15" customHeight="1" x14ac:dyDescent="0.25">
      <c r="A64" s="317" t="s">
        <v>28</v>
      </c>
      <c r="B64" s="318"/>
      <c r="C64" s="318"/>
      <c r="D64" s="318"/>
      <c r="E64" s="318"/>
      <c r="F64" s="318"/>
      <c r="G64" s="318"/>
      <c r="H64" s="318"/>
      <c r="I64" s="318"/>
      <c r="J64" s="319"/>
      <c r="K64" s="74">
        <v>25990236.02</v>
      </c>
      <c r="L64" s="75"/>
      <c r="M64" s="75"/>
      <c r="N64" s="75"/>
      <c r="O64" s="75"/>
      <c r="P64" s="76"/>
    </row>
    <row r="65" spans="1:16" ht="15" customHeight="1" x14ac:dyDescent="0.25">
      <c r="A65" s="317" t="s">
        <v>29</v>
      </c>
      <c r="B65" s="318"/>
      <c r="C65" s="318"/>
      <c r="D65" s="318"/>
      <c r="E65" s="318"/>
      <c r="F65" s="318"/>
      <c r="G65" s="318"/>
      <c r="H65" s="318"/>
      <c r="I65" s="318"/>
      <c r="J65" s="319"/>
      <c r="K65" s="74">
        <v>2187632.5</v>
      </c>
      <c r="L65" s="75"/>
      <c r="M65" s="75"/>
      <c r="N65" s="75"/>
      <c r="O65" s="75"/>
      <c r="P65" s="76"/>
    </row>
    <row r="66" spans="1:16" ht="15" customHeight="1" x14ac:dyDescent="0.25">
      <c r="A66" s="317" t="s">
        <v>289</v>
      </c>
      <c r="B66" s="318"/>
      <c r="C66" s="318"/>
      <c r="D66" s="318"/>
      <c r="E66" s="318"/>
      <c r="F66" s="318"/>
      <c r="G66" s="318"/>
      <c r="H66" s="318"/>
      <c r="I66" s="318"/>
      <c r="J66" s="319"/>
      <c r="K66" s="74">
        <v>2120802.87</v>
      </c>
      <c r="L66" s="75"/>
      <c r="M66" s="75"/>
      <c r="N66" s="75"/>
      <c r="O66" s="75"/>
      <c r="P66" s="76"/>
    </row>
    <row r="67" spans="1:16" ht="15" customHeight="1" x14ac:dyDescent="0.25">
      <c r="A67" s="86" t="s">
        <v>288</v>
      </c>
      <c r="B67" s="87"/>
      <c r="C67" s="87"/>
      <c r="D67" s="87"/>
      <c r="E67" s="87"/>
      <c r="F67" s="87"/>
      <c r="G67" s="87"/>
      <c r="H67" s="87"/>
      <c r="I67" s="87"/>
      <c r="J67" s="88"/>
      <c r="K67" s="398">
        <f>SUM(K63:P66)</f>
        <v>156466831.44</v>
      </c>
      <c r="L67" s="399"/>
      <c r="M67" s="399"/>
      <c r="N67" s="399"/>
      <c r="O67" s="399"/>
      <c r="P67" s="400"/>
    </row>
    <row r="68" spans="1:16" ht="15" customHeight="1" x14ac:dyDescent="0.25">
      <c r="A68" s="317" t="s">
        <v>0</v>
      </c>
      <c r="B68" s="318"/>
      <c r="C68" s="318"/>
      <c r="D68" s="318"/>
      <c r="E68" s="318"/>
      <c r="F68" s="318"/>
      <c r="G68" s="318"/>
      <c r="H68" s="318"/>
      <c r="I68" s="318"/>
      <c r="J68" s="319"/>
      <c r="K68" s="74">
        <v>228318479.19999999</v>
      </c>
      <c r="L68" s="75"/>
      <c r="M68" s="75"/>
      <c r="N68" s="75"/>
      <c r="O68" s="75"/>
      <c r="P68" s="76"/>
    </row>
    <row r="69" spans="1:16" s="1" customFormat="1" ht="15" customHeight="1" x14ac:dyDescent="0.25">
      <c r="A69" s="317" t="s">
        <v>33</v>
      </c>
      <c r="B69" s="318"/>
      <c r="C69" s="318"/>
      <c r="D69" s="318"/>
      <c r="E69" s="318"/>
      <c r="F69" s="318"/>
      <c r="G69" s="318"/>
      <c r="H69" s="318"/>
      <c r="I69" s="318"/>
      <c r="J69" s="319"/>
      <c r="K69" s="74">
        <v>56968126</v>
      </c>
      <c r="L69" s="75"/>
      <c r="M69" s="75"/>
      <c r="N69" s="75"/>
      <c r="O69" s="75"/>
      <c r="P69" s="76"/>
    </row>
    <row r="70" spans="1:16" s="1" customFormat="1" ht="15" customHeight="1" x14ac:dyDescent="0.25">
      <c r="A70" s="317" t="s">
        <v>34</v>
      </c>
      <c r="B70" s="318"/>
      <c r="C70" s="318"/>
      <c r="D70" s="318"/>
      <c r="E70" s="318"/>
      <c r="F70" s="318"/>
      <c r="G70" s="318"/>
      <c r="H70" s="318"/>
      <c r="I70" s="318"/>
      <c r="J70" s="319"/>
      <c r="K70" s="74">
        <v>3149373.95</v>
      </c>
      <c r="L70" s="75"/>
      <c r="M70" s="75"/>
      <c r="N70" s="75"/>
      <c r="O70" s="75"/>
      <c r="P70" s="76"/>
    </row>
    <row r="71" spans="1:16" s="1" customFormat="1" ht="15" hidden="1" customHeight="1" x14ac:dyDescent="0.25">
      <c r="A71" s="314" t="s">
        <v>35</v>
      </c>
      <c r="B71" s="315"/>
      <c r="C71" s="315"/>
      <c r="D71" s="315"/>
      <c r="E71" s="315"/>
      <c r="F71" s="315"/>
      <c r="G71" s="315"/>
      <c r="H71" s="315"/>
      <c r="I71" s="315"/>
      <c r="J71" s="316"/>
      <c r="K71" s="74">
        <v>0</v>
      </c>
      <c r="L71" s="75"/>
      <c r="M71" s="75"/>
      <c r="N71" s="75"/>
      <c r="O71" s="75"/>
      <c r="P71" s="76"/>
    </row>
    <row r="72" spans="1:16" s="1" customFormat="1" ht="15" customHeight="1" x14ac:dyDescent="0.25">
      <c r="A72" s="317" t="s">
        <v>290</v>
      </c>
      <c r="B72" s="318"/>
      <c r="C72" s="318"/>
      <c r="D72" s="318"/>
      <c r="E72" s="318"/>
      <c r="F72" s="318"/>
      <c r="G72" s="318"/>
      <c r="H72" s="318"/>
      <c r="I72" s="318"/>
      <c r="J72" s="319"/>
      <c r="K72" s="74">
        <v>4436761.46</v>
      </c>
      <c r="L72" s="75"/>
      <c r="M72" s="75"/>
      <c r="N72" s="75"/>
      <c r="O72" s="75"/>
      <c r="P72" s="76"/>
    </row>
    <row r="73" spans="1:16" s="1" customFormat="1" ht="15" customHeight="1" x14ac:dyDescent="0.25">
      <c r="A73" s="317" t="s">
        <v>65</v>
      </c>
      <c r="B73" s="318"/>
      <c r="C73" s="318"/>
      <c r="D73" s="318"/>
      <c r="E73" s="318"/>
      <c r="F73" s="318"/>
      <c r="G73" s="318"/>
      <c r="H73" s="318"/>
      <c r="I73" s="318"/>
      <c r="J73" s="319"/>
      <c r="K73" s="74">
        <v>39423060.899999999</v>
      </c>
      <c r="L73" s="75"/>
      <c r="M73" s="75"/>
      <c r="N73" s="75"/>
      <c r="O73" s="75"/>
      <c r="P73" s="76"/>
    </row>
    <row r="74" spans="1:16" s="3" customFormat="1" ht="26.25" customHeight="1" x14ac:dyDescent="0.25">
      <c r="A74" s="86" t="s">
        <v>322</v>
      </c>
      <c r="B74" s="87"/>
      <c r="C74" s="87"/>
      <c r="D74" s="87"/>
      <c r="E74" s="87"/>
      <c r="F74" s="87"/>
      <c r="G74" s="87"/>
      <c r="H74" s="87"/>
      <c r="I74" s="87"/>
      <c r="J74" s="88"/>
      <c r="K74" s="401">
        <f>SUM(K68:P73)</f>
        <v>332295801.50999993</v>
      </c>
      <c r="L74" s="402"/>
      <c r="M74" s="402"/>
      <c r="N74" s="402"/>
      <c r="O74" s="402"/>
      <c r="P74" s="403"/>
    </row>
    <row r="75" spans="1:16" s="3" customFormat="1" x14ac:dyDescent="0.25">
      <c r="A75" s="89" t="s">
        <v>66</v>
      </c>
      <c r="B75" s="90"/>
      <c r="C75" s="90"/>
      <c r="D75" s="90"/>
      <c r="E75" s="90"/>
      <c r="F75" s="90"/>
      <c r="G75" s="90"/>
      <c r="H75" s="90"/>
      <c r="I75" s="90"/>
      <c r="J75" s="91"/>
      <c r="K75" s="404">
        <f>+K67+K74</f>
        <v>488762632.94999993</v>
      </c>
      <c r="L75" s="405"/>
      <c r="M75" s="405"/>
      <c r="N75" s="405"/>
      <c r="O75" s="405"/>
      <c r="P75" s="406"/>
    </row>
    <row r="76" spans="1:16" s="1" customFormat="1" ht="19.5" customHeight="1" x14ac:dyDescent="0.25">
      <c r="A76" s="67" t="s">
        <v>67</v>
      </c>
      <c r="B76" s="68"/>
      <c r="C76" s="68"/>
      <c r="D76" s="68"/>
      <c r="E76" s="68"/>
      <c r="F76" s="68"/>
      <c r="G76" s="68"/>
      <c r="H76" s="68"/>
      <c r="I76" s="68"/>
      <c r="J76" s="69"/>
      <c r="K76" s="407">
        <f>+K67+K74</f>
        <v>488762632.94999993</v>
      </c>
      <c r="L76" s="408"/>
      <c r="M76" s="408"/>
      <c r="N76" s="408"/>
      <c r="O76" s="408"/>
      <c r="P76" s="409"/>
    </row>
    <row r="77" spans="1:16" s="1" customFormat="1" ht="15.75" customHeight="1" x14ac:dyDescent="0.25">
      <c r="A77" s="63" t="s">
        <v>68</v>
      </c>
      <c r="B77" s="64"/>
      <c r="C77" s="64"/>
      <c r="D77" s="64"/>
      <c r="E77" s="64"/>
      <c r="F77" s="64"/>
      <c r="G77" s="64"/>
      <c r="H77" s="64"/>
      <c r="I77" s="64"/>
      <c r="J77" s="73"/>
      <c r="K77" s="70">
        <f>+K75</f>
        <v>488762632.94999993</v>
      </c>
      <c r="L77" s="71"/>
      <c r="M77" s="71"/>
      <c r="N77" s="71"/>
      <c r="O77" s="71"/>
      <c r="P77" s="72"/>
    </row>
    <row r="78" spans="1:16" s="1" customFormat="1" x14ac:dyDescent="0.25">
      <c r="A78" s="56"/>
      <c r="B78" s="56"/>
      <c r="C78" s="56"/>
      <c r="D78" s="56"/>
      <c r="E78" s="56"/>
      <c r="F78" s="56"/>
      <c r="G78" s="56"/>
      <c r="H78" s="56"/>
      <c r="I78" s="56"/>
      <c r="J78" s="56"/>
      <c r="K78" s="56"/>
      <c r="L78" s="56"/>
      <c r="M78" s="56"/>
      <c r="N78" s="56"/>
      <c r="O78" s="56"/>
      <c r="P78" s="56"/>
    </row>
    <row r="79" spans="1:16" s="1" customFormat="1" ht="45.75" customHeight="1" x14ac:dyDescent="0.25">
      <c r="A79" s="57" t="s">
        <v>383</v>
      </c>
      <c r="B79" s="58"/>
      <c r="C79" s="58"/>
      <c r="D79" s="58"/>
      <c r="E79" s="58"/>
      <c r="F79" s="58"/>
      <c r="G79" s="58"/>
      <c r="H79" s="58"/>
      <c r="I79" s="58"/>
      <c r="J79" s="58"/>
      <c r="K79" s="58"/>
      <c r="L79" s="58"/>
      <c r="M79" s="58"/>
      <c r="N79" s="58"/>
      <c r="O79" s="58"/>
      <c r="P79" s="59"/>
    </row>
    <row r="80" spans="1:16" s="1" customFormat="1" x14ac:dyDescent="0.25">
      <c r="A80" s="77"/>
      <c r="B80" s="78"/>
      <c r="C80" s="78"/>
      <c r="D80" s="78"/>
      <c r="E80" s="78"/>
      <c r="F80" s="78"/>
      <c r="G80" s="78"/>
      <c r="H80" s="78"/>
      <c r="I80" s="78"/>
      <c r="J80" s="78"/>
      <c r="K80" s="78"/>
      <c r="L80" s="78"/>
      <c r="M80" s="78"/>
      <c r="N80" s="78"/>
      <c r="O80" s="78"/>
      <c r="P80" s="79"/>
    </row>
    <row r="81" spans="1:16" s="1" customFormat="1" ht="24.75" customHeight="1" x14ac:dyDescent="0.25">
      <c r="A81" s="52" t="s">
        <v>138</v>
      </c>
      <c r="B81" s="52"/>
      <c r="C81" s="52"/>
      <c r="D81" s="52"/>
      <c r="E81" s="52"/>
      <c r="F81" s="52"/>
      <c r="G81" s="52"/>
      <c r="H81" s="52"/>
      <c r="I81" s="52"/>
      <c r="J81" s="52"/>
      <c r="K81" s="52"/>
      <c r="L81" s="52"/>
      <c r="M81" s="52"/>
      <c r="N81" s="52"/>
      <c r="O81" s="52"/>
      <c r="P81" s="52"/>
    </row>
    <row r="82" spans="1:16" s="1" customFormat="1" ht="93" customHeight="1" x14ac:dyDescent="0.25">
      <c r="A82" s="80" t="s">
        <v>386</v>
      </c>
      <c r="B82" s="81"/>
      <c r="C82" s="81"/>
      <c r="D82" s="81"/>
      <c r="E82" s="81"/>
      <c r="F82" s="81"/>
      <c r="G82" s="81"/>
      <c r="H82" s="81"/>
      <c r="I82" s="81"/>
      <c r="J82" s="81"/>
      <c r="K82" s="81"/>
      <c r="L82" s="81"/>
      <c r="M82" s="81"/>
      <c r="N82" s="81"/>
      <c r="O82" s="81"/>
      <c r="P82" s="82"/>
    </row>
    <row r="83" spans="1:16" s="1" customFormat="1" ht="18" customHeight="1" x14ac:dyDescent="0.25">
      <c r="A83" s="44" t="s">
        <v>333</v>
      </c>
      <c r="B83" s="45"/>
      <c r="C83" s="47"/>
      <c r="D83" s="47"/>
      <c r="E83" s="47"/>
      <c r="F83" s="47"/>
      <c r="G83" s="47"/>
      <c r="H83" s="47"/>
      <c r="I83" s="47"/>
      <c r="J83" s="47"/>
      <c r="K83" s="47"/>
      <c r="L83" s="47"/>
      <c r="M83" s="47"/>
      <c r="N83" s="47"/>
      <c r="O83" s="47"/>
      <c r="P83" s="48"/>
    </row>
    <row r="84" spans="1:16" s="1" customFormat="1" ht="23.25" customHeight="1" x14ac:dyDescent="0.25">
      <c r="A84" s="44" t="s">
        <v>86</v>
      </c>
      <c r="B84" s="45"/>
      <c r="C84" s="47"/>
      <c r="D84" s="47"/>
      <c r="E84" s="47"/>
      <c r="F84" s="47"/>
      <c r="G84" s="47"/>
      <c r="H84" s="47"/>
      <c r="I84" s="47"/>
      <c r="J84" s="47"/>
      <c r="K84" s="47"/>
      <c r="L84" s="47"/>
      <c r="M84" s="47"/>
      <c r="N84" s="47"/>
      <c r="O84" s="47"/>
      <c r="P84" s="48"/>
    </row>
    <row r="85" spans="1:16" s="1" customFormat="1" x14ac:dyDescent="0.25">
      <c r="A85" s="345" t="s">
        <v>81</v>
      </c>
      <c r="B85" s="346"/>
      <c r="C85" s="347"/>
      <c r="D85" s="347"/>
      <c r="E85" s="347"/>
      <c r="F85" s="347"/>
      <c r="G85" s="347"/>
      <c r="H85" s="347"/>
      <c r="I85" s="347"/>
      <c r="J85" s="347"/>
      <c r="K85" s="347"/>
      <c r="L85" s="347"/>
      <c r="M85" s="347"/>
      <c r="N85" s="347"/>
      <c r="O85" s="347"/>
      <c r="P85" s="348"/>
    </row>
    <row r="86" spans="1:16" s="1" customFormat="1" ht="59.25" customHeight="1" x14ac:dyDescent="0.25">
      <c r="A86" s="49" t="s">
        <v>397</v>
      </c>
      <c r="B86" s="50"/>
      <c r="C86" s="50"/>
      <c r="D86" s="50"/>
      <c r="E86" s="50"/>
      <c r="F86" s="50"/>
      <c r="G86" s="50"/>
      <c r="H86" s="50"/>
      <c r="I86" s="50"/>
      <c r="J86" s="50"/>
      <c r="K86" s="50"/>
      <c r="L86" s="50"/>
      <c r="M86" s="50"/>
      <c r="N86" s="50"/>
      <c r="O86" s="50"/>
      <c r="P86" s="51"/>
    </row>
    <row r="87" spans="1:16" s="1" customFormat="1" x14ac:dyDescent="0.25">
      <c r="A87" s="29"/>
      <c r="B87" s="30"/>
      <c r="C87" s="30"/>
      <c r="D87" s="30"/>
      <c r="E87" s="30"/>
      <c r="F87" s="30"/>
      <c r="G87" s="30"/>
      <c r="H87" s="30"/>
      <c r="I87" s="30"/>
      <c r="J87" s="30"/>
      <c r="K87" s="30"/>
      <c r="L87" s="30"/>
      <c r="M87" s="30"/>
      <c r="N87" s="30"/>
      <c r="O87" s="30"/>
      <c r="P87" s="31"/>
    </row>
    <row r="88" spans="1:16" s="1" customFormat="1" x14ac:dyDescent="0.25">
      <c r="A88" s="52" t="s">
        <v>205</v>
      </c>
      <c r="B88" s="52"/>
      <c r="C88" s="52"/>
      <c r="D88" s="52"/>
      <c r="E88" s="52"/>
      <c r="F88" s="52"/>
      <c r="G88" s="52"/>
      <c r="H88" s="52"/>
      <c r="I88" s="52"/>
      <c r="J88" s="52"/>
      <c r="K88" s="52"/>
      <c r="L88" s="52"/>
      <c r="M88" s="52"/>
      <c r="N88" s="52"/>
      <c r="O88" s="52"/>
      <c r="P88" s="52"/>
    </row>
    <row r="89" spans="1:16" s="1" customFormat="1" ht="21" customHeight="1" x14ac:dyDescent="0.25">
      <c r="A89" s="49" t="s">
        <v>355</v>
      </c>
      <c r="B89" s="50"/>
      <c r="C89" s="50"/>
      <c r="D89" s="50"/>
      <c r="E89" s="50"/>
      <c r="F89" s="50"/>
      <c r="G89" s="50"/>
      <c r="H89" s="50"/>
      <c r="I89" s="50"/>
      <c r="J89" s="50"/>
      <c r="K89" s="50"/>
      <c r="L89" s="50"/>
      <c r="M89" s="50"/>
      <c r="N89" s="50"/>
      <c r="O89" s="50"/>
      <c r="P89" s="51"/>
    </row>
    <row r="90" spans="1:16" s="1" customFormat="1" ht="19.5" customHeight="1" x14ac:dyDescent="0.25">
      <c r="A90" s="53" t="s">
        <v>356</v>
      </c>
      <c r="B90" s="54"/>
      <c r="C90" s="54"/>
      <c r="D90" s="54"/>
      <c r="E90" s="54"/>
      <c r="F90" s="54"/>
      <c r="G90" s="54"/>
      <c r="H90" s="54"/>
      <c r="I90" s="54"/>
      <c r="J90" s="54"/>
      <c r="K90" s="54"/>
      <c r="L90" s="54"/>
      <c r="M90" s="54"/>
      <c r="N90" s="54"/>
      <c r="O90" s="54"/>
      <c r="P90" s="55"/>
    </row>
    <row r="91" spans="1:16" s="1" customFormat="1" ht="28.5" customHeight="1" x14ac:dyDescent="0.25">
      <c r="A91" s="44" t="s">
        <v>357</v>
      </c>
      <c r="B91" s="45"/>
      <c r="C91" s="45"/>
      <c r="D91" s="45"/>
      <c r="E91" s="45"/>
      <c r="F91" s="45"/>
      <c r="G91" s="45"/>
      <c r="H91" s="45"/>
      <c r="I91" s="45"/>
      <c r="J91" s="45"/>
      <c r="K91" s="45"/>
      <c r="L91" s="45"/>
      <c r="M91" s="45"/>
      <c r="N91" s="45"/>
      <c r="O91" s="45"/>
      <c r="P91" s="46"/>
    </row>
    <row r="92" spans="1:16" s="1" customFormat="1" x14ac:dyDescent="0.25">
      <c r="A92" s="103" t="s">
        <v>190</v>
      </c>
      <c r="B92" s="104"/>
      <c r="C92" s="104"/>
      <c r="D92" s="104"/>
      <c r="E92" s="104"/>
      <c r="F92" s="104"/>
      <c r="G92" s="104"/>
      <c r="H92" s="104"/>
      <c r="I92" s="104"/>
      <c r="J92" s="104"/>
      <c r="K92" s="104"/>
      <c r="L92" s="104"/>
      <c r="M92" s="104"/>
      <c r="N92" s="104"/>
      <c r="O92" s="104"/>
      <c r="P92" s="105"/>
    </row>
    <row r="93" spans="1:16" s="1" customFormat="1" ht="32.25" customHeight="1" x14ac:dyDescent="0.25">
      <c r="A93" s="106" t="s">
        <v>358</v>
      </c>
      <c r="B93" s="107"/>
      <c r="C93" s="107"/>
      <c r="D93" s="107"/>
      <c r="E93" s="107"/>
      <c r="F93" s="107"/>
      <c r="G93" s="107"/>
      <c r="H93" s="107"/>
      <c r="I93" s="107"/>
      <c r="J93" s="107"/>
      <c r="K93" s="107"/>
      <c r="L93" s="107"/>
      <c r="M93" s="107"/>
      <c r="N93" s="107"/>
      <c r="O93" s="107"/>
      <c r="P93" s="108"/>
    </row>
    <row r="94" spans="1:16" s="1" customFormat="1" ht="21.75" customHeight="1" x14ac:dyDescent="0.25">
      <c r="A94" s="57" t="s">
        <v>359</v>
      </c>
      <c r="B94" s="58"/>
      <c r="C94" s="58"/>
      <c r="D94" s="58"/>
      <c r="E94" s="58"/>
      <c r="F94" s="58"/>
      <c r="G94" s="58"/>
      <c r="H94" s="58"/>
      <c r="I94" s="58"/>
      <c r="J94" s="58"/>
      <c r="K94" s="58"/>
      <c r="L94" s="58"/>
      <c r="M94" s="58"/>
      <c r="N94" s="58"/>
      <c r="O94" s="58"/>
      <c r="P94" s="59"/>
    </row>
    <row r="95" spans="1:16" s="1" customFormat="1" ht="64.5" customHeight="1" x14ac:dyDescent="0.25">
      <c r="A95" s="57" t="s">
        <v>360</v>
      </c>
      <c r="B95" s="58"/>
      <c r="C95" s="58"/>
      <c r="D95" s="58"/>
      <c r="E95" s="58"/>
      <c r="F95" s="58"/>
      <c r="G95" s="58"/>
      <c r="H95" s="58"/>
      <c r="I95" s="58"/>
      <c r="J95" s="58"/>
      <c r="K95" s="58"/>
      <c r="L95" s="58"/>
      <c r="M95" s="58"/>
      <c r="N95" s="58"/>
      <c r="O95" s="58"/>
      <c r="P95" s="59"/>
    </row>
    <row r="96" spans="1:16" s="1" customFormat="1" ht="50.25" customHeight="1" x14ac:dyDescent="0.25">
      <c r="A96" s="57" t="s">
        <v>361</v>
      </c>
      <c r="B96" s="58"/>
      <c r="C96" s="58"/>
      <c r="D96" s="58"/>
      <c r="E96" s="58"/>
      <c r="F96" s="58"/>
      <c r="G96" s="58"/>
      <c r="H96" s="58"/>
      <c r="I96" s="58"/>
      <c r="J96" s="58"/>
      <c r="K96" s="58"/>
      <c r="L96" s="58"/>
      <c r="M96" s="58"/>
      <c r="N96" s="58"/>
      <c r="O96" s="58"/>
      <c r="P96" s="59"/>
    </row>
    <row r="97" spans="1:16" s="1" customFormat="1" ht="29.25" customHeight="1" x14ac:dyDescent="0.25">
      <c r="A97" s="57" t="s">
        <v>334</v>
      </c>
      <c r="B97" s="58"/>
      <c r="C97" s="58"/>
      <c r="D97" s="58"/>
      <c r="E97" s="58"/>
      <c r="F97" s="58"/>
      <c r="G97" s="58"/>
      <c r="H97" s="58"/>
      <c r="I97" s="58"/>
      <c r="J97" s="58"/>
      <c r="K97" s="58"/>
      <c r="L97" s="58"/>
      <c r="M97" s="58"/>
      <c r="N97" s="58"/>
      <c r="O97" s="58"/>
      <c r="P97" s="59"/>
    </row>
    <row r="98" spans="1:16" s="1" customFormat="1" x14ac:dyDescent="0.25">
      <c r="A98" s="77"/>
      <c r="B98" s="78"/>
      <c r="C98" s="78"/>
      <c r="D98" s="78"/>
      <c r="E98" s="78"/>
      <c r="F98" s="78"/>
      <c r="G98" s="78"/>
      <c r="H98" s="78"/>
      <c r="I98" s="78"/>
      <c r="J98" s="78"/>
      <c r="K98" s="78"/>
      <c r="L98" s="78"/>
      <c r="M98" s="78"/>
      <c r="N98" s="78"/>
      <c r="O98" s="78"/>
      <c r="P98" s="79"/>
    </row>
    <row r="99" spans="1:16" s="1" customFormat="1" ht="20.25" customHeight="1" x14ac:dyDescent="0.25">
      <c r="A99" s="52" t="s">
        <v>206</v>
      </c>
      <c r="B99" s="52"/>
      <c r="C99" s="52"/>
      <c r="D99" s="52"/>
      <c r="E99" s="52"/>
      <c r="F99" s="52"/>
      <c r="G99" s="52"/>
      <c r="H99" s="52"/>
      <c r="I99" s="52"/>
      <c r="J99" s="52"/>
      <c r="K99" s="52"/>
      <c r="L99" s="52"/>
      <c r="M99" s="52"/>
      <c r="N99" s="52"/>
      <c r="O99" s="52"/>
      <c r="P99" s="52"/>
    </row>
    <row r="100" spans="1:16" s="1" customFormat="1" ht="78" customHeight="1" x14ac:dyDescent="0.25">
      <c r="A100" s="80" t="s">
        <v>79</v>
      </c>
      <c r="B100" s="81"/>
      <c r="C100" s="81"/>
      <c r="D100" s="81"/>
      <c r="E100" s="81"/>
      <c r="F100" s="81"/>
      <c r="G100" s="81"/>
      <c r="H100" s="81"/>
      <c r="I100" s="81"/>
      <c r="J100" s="81"/>
      <c r="K100" s="81"/>
      <c r="L100" s="81"/>
      <c r="M100" s="81"/>
      <c r="N100" s="81"/>
      <c r="O100" s="81"/>
      <c r="P100" s="82"/>
    </row>
    <row r="101" spans="1:16" s="1" customFormat="1" ht="48" customHeight="1" x14ac:dyDescent="0.25">
      <c r="A101" s="103" t="s">
        <v>64</v>
      </c>
      <c r="B101" s="104"/>
      <c r="C101" s="104"/>
      <c r="D101" s="104"/>
      <c r="E101" s="104"/>
      <c r="F101" s="104"/>
      <c r="G101" s="104"/>
      <c r="H101" s="104"/>
      <c r="I101" s="104"/>
      <c r="J101" s="104"/>
      <c r="K101" s="104"/>
      <c r="L101" s="104"/>
      <c r="M101" s="104"/>
      <c r="N101" s="104"/>
      <c r="O101" s="104"/>
      <c r="P101" s="105"/>
    </row>
    <row r="102" spans="1:16" s="1" customFormat="1" ht="63.75" customHeight="1" x14ac:dyDescent="0.25">
      <c r="A102" s="103" t="s">
        <v>291</v>
      </c>
      <c r="B102" s="104"/>
      <c r="C102" s="104"/>
      <c r="D102" s="104"/>
      <c r="E102" s="104"/>
      <c r="F102" s="104"/>
      <c r="G102" s="104"/>
      <c r="H102" s="104"/>
      <c r="I102" s="104"/>
      <c r="J102" s="104"/>
      <c r="K102" s="104"/>
      <c r="L102" s="104"/>
      <c r="M102" s="104"/>
      <c r="N102" s="104"/>
      <c r="O102" s="104"/>
      <c r="P102" s="105"/>
    </row>
    <row r="103" spans="1:16" s="1" customFormat="1" ht="30.75" customHeight="1" x14ac:dyDescent="0.25">
      <c r="A103" s="96" t="s">
        <v>310</v>
      </c>
      <c r="B103" s="97"/>
      <c r="C103" s="97"/>
      <c r="D103" s="97"/>
      <c r="E103" s="97"/>
      <c r="F103" s="97"/>
      <c r="G103" s="97"/>
      <c r="H103" s="97"/>
      <c r="I103" s="97"/>
      <c r="J103" s="97"/>
      <c r="K103" s="97"/>
      <c r="L103" s="97"/>
      <c r="M103" s="97"/>
      <c r="N103" s="97"/>
      <c r="O103" s="97"/>
      <c r="P103" s="98"/>
    </row>
    <row r="104" spans="1:16" s="1" customFormat="1" x14ac:dyDescent="0.25">
      <c r="A104" s="153"/>
      <c r="B104" s="154"/>
      <c r="C104" s="154"/>
      <c r="D104" s="154"/>
      <c r="E104" s="154"/>
      <c r="F104" s="154"/>
      <c r="G104" s="154"/>
      <c r="H104" s="154"/>
      <c r="I104" s="154"/>
      <c r="J104" s="154"/>
      <c r="K104" s="154"/>
      <c r="L104" s="154"/>
      <c r="M104" s="154"/>
      <c r="N104" s="154"/>
      <c r="O104" s="154"/>
      <c r="P104" s="155"/>
    </row>
    <row r="105" spans="1:16" s="1" customFormat="1" x14ac:dyDescent="0.25">
      <c r="A105" s="120" t="s">
        <v>207</v>
      </c>
      <c r="B105" s="121"/>
      <c r="C105" s="121"/>
      <c r="D105" s="121"/>
      <c r="E105" s="121"/>
      <c r="F105" s="121"/>
      <c r="G105" s="121"/>
      <c r="H105" s="121"/>
      <c r="I105" s="121"/>
      <c r="J105" s="121"/>
      <c r="K105" s="121"/>
      <c r="L105" s="121"/>
      <c r="M105" s="121"/>
      <c r="N105" s="121"/>
      <c r="O105" s="121"/>
      <c r="P105" s="122"/>
    </row>
    <row r="106" spans="1:16" s="1" customFormat="1" x14ac:dyDescent="0.25">
      <c r="A106" s="57" t="s">
        <v>362</v>
      </c>
      <c r="B106" s="58"/>
      <c r="C106" s="58"/>
      <c r="D106" s="58"/>
      <c r="E106" s="58"/>
      <c r="F106" s="58"/>
      <c r="G106" s="58"/>
      <c r="H106" s="58"/>
      <c r="I106" s="58"/>
      <c r="J106" s="58"/>
      <c r="K106" s="58"/>
      <c r="L106" s="58"/>
      <c r="M106" s="58"/>
      <c r="N106" s="58"/>
      <c r="O106" s="58"/>
      <c r="P106" s="59"/>
    </row>
    <row r="107" spans="1:16" s="1" customFormat="1" x14ac:dyDescent="0.25">
      <c r="A107" s="40"/>
      <c r="B107" s="41"/>
      <c r="C107" s="41"/>
      <c r="D107" s="41"/>
      <c r="E107" s="41"/>
      <c r="F107" s="41"/>
      <c r="G107" s="41"/>
      <c r="H107" s="41"/>
      <c r="I107" s="41"/>
      <c r="J107" s="41"/>
      <c r="K107" s="41"/>
      <c r="L107" s="41"/>
      <c r="M107" s="41"/>
      <c r="N107" s="41"/>
      <c r="O107" s="41"/>
      <c r="P107" s="42"/>
    </row>
    <row r="108" spans="1:16" s="1" customFormat="1" x14ac:dyDescent="0.25">
      <c r="A108" s="120" t="s">
        <v>139</v>
      </c>
      <c r="B108" s="121"/>
      <c r="C108" s="121"/>
      <c r="D108" s="121"/>
      <c r="E108" s="121"/>
      <c r="F108" s="121"/>
      <c r="G108" s="121"/>
      <c r="H108" s="121"/>
      <c r="I108" s="121"/>
      <c r="J108" s="121"/>
      <c r="K108" s="121"/>
      <c r="L108" s="121"/>
      <c r="M108" s="121"/>
      <c r="N108" s="121"/>
      <c r="O108" s="121"/>
      <c r="P108" s="122"/>
    </row>
    <row r="109" spans="1:16" s="1" customFormat="1" x14ac:dyDescent="0.25">
      <c r="A109" s="374" t="s">
        <v>363</v>
      </c>
      <c r="B109" s="375"/>
      <c r="C109" s="375"/>
      <c r="D109" s="375"/>
      <c r="E109" s="375"/>
      <c r="F109" s="375"/>
      <c r="G109" s="375"/>
      <c r="H109" s="375"/>
      <c r="I109" s="375"/>
      <c r="J109" s="375"/>
      <c r="K109" s="375"/>
      <c r="L109" s="375"/>
      <c r="M109" s="375"/>
      <c r="N109" s="375"/>
      <c r="O109" s="375"/>
      <c r="P109" s="376"/>
    </row>
    <row r="110" spans="1:16" s="1" customFormat="1" x14ac:dyDescent="0.25">
      <c r="A110" s="109"/>
      <c r="B110" s="110"/>
      <c r="C110" s="110"/>
      <c r="D110" s="110"/>
      <c r="E110" s="110"/>
      <c r="F110" s="110"/>
      <c r="G110" s="110"/>
      <c r="H110" s="110"/>
      <c r="I110" s="110"/>
      <c r="J110" s="110"/>
      <c r="K110" s="110"/>
      <c r="L110" s="110"/>
      <c r="M110" s="110"/>
      <c r="N110" s="110"/>
      <c r="O110" s="110"/>
      <c r="P110" s="111"/>
    </row>
    <row r="111" spans="1:16" s="1" customFormat="1" ht="19.5" customHeight="1" x14ac:dyDescent="0.25">
      <c r="A111" s="120" t="s">
        <v>140</v>
      </c>
      <c r="B111" s="121"/>
      <c r="C111" s="121"/>
      <c r="D111" s="121"/>
      <c r="E111" s="121"/>
      <c r="F111" s="121"/>
      <c r="G111" s="121"/>
      <c r="H111" s="121"/>
      <c r="I111" s="121"/>
      <c r="J111" s="121"/>
      <c r="K111" s="121"/>
      <c r="L111" s="121"/>
      <c r="M111" s="121"/>
      <c r="N111" s="121"/>
      <c r="O111" s="121"/>
      <c r="P111" s="122"/>
    </row>
    <row r="112" spans="1:16" s="1" customFormat="1" x14ac:dyDescent="0.25">
      <c r="A112" s="53" t="s">
        <v>364</v>
      </c>
      <c r="B112" s="54"/>
      <c r="C112" s="54"/>
      <c r="D112" s="54"/>
      <c r="E112" s="54"/>
      <c r="F112" s="54"/>
      <c r="G112" s="54"/>
      <c r="H112" s="54"/>
      <c r="I112" s="54"/>
      <c r="J112" s="54"/>
      <c r="K112" s="54"/>
      <c r="L112" s="54"/>
      <c r="M112" s="54"/>
      <c r="N112" s="54"/>
      <c r="O112" s="54"/>
      <c r="P112" s="55"/>
    </row>
    <row r="113" spans="1:16" s="1" customFormat="1" x14ac:dyDescent="0.25">
      <c r="A113" s="60"/>
      <c r="B113" s="61"/>
      <c r="C113" s="61"/>
      <c r="D113" s="61"/>
      <c r="E113" s="61"/>
      <c r="F113" s="61"/>
      <c r="G113" s="61"/>
      <c r="H113" s="61"/>
      <c r="I113" s="61"/>
      <c r="J113" s="61"/>
      <c r="K113" s="61"/>
      <c r="L113" s="61"/>
      <c r="M113" s="61"/>
      <c r="N113" s="61"/>
      <c r="O113" s="61"/>
      <c r="P113" s="62"/>
    </row>
    <row r="114" spans="1:16" s="1" customFormat="1" ht="21.75" customHeight="1" x14ac:dyDescent="0.25">
      <c r="A114" s="293" t="s">
        <v>209</v>
      </c>
      <c r="B114" s="339"/>
      <c r="C114" s="339"/>
      <c r="D114" s="339"/>
      <c r="E114" s="339"/>
      <c r="F114" s="339"/>
      <c r="G114" s="339"/>
      <c r="H114" s="339"/>
      <c r="I114" s="339"/>
      <c r="J114" s="339"/>
      <c r="K114" s="339"/>
      <c r="L114" s="339"/>
      <c r="M114" s="339"/>
      <c r="N114" s="339"/>
      <c r="O114" s="339"/>
      <c r="P114" s="340"/>
    </row>
    <row r="115" spans="1:16" s="1" customFormat="1" ht="36" customHeight="1" x14ac:dyDescent="0.25">
      <c r="A115" s="96" t="s">
        <v>208</v>
      </c>
      <c r="B115" s="97"/>
      <c r="C115" s="97"/>
      <c r="D115" s="97"/>
      <c r="E115" s="97"/>
      <c r="F115" s="97"/>
      <c r="G115" s="97"/>
      <c r="H115" s="97"/>
      <c r="I115" s="97"/>
      <c r="J115" s="97"/>
      <c r="K115" s="97"/>
      <c r="L115" s="97"/>
      <c r="M115" s="97"/>
      <c r="N115" s="97"/>
      <c r="O115" s="97"/>
      <c r="P115" s="98"/>
    </row>
    <row r="116" spans="1:16" ht="27.75" customHeight="1" x14ac:dyDescent="0.25">
      <c r="A116" s="254" t="s">
        <v>165</v>
      </c>
      <c r="B116" s="246"/>
      <c r="C116" s="246"/>
      <c r="D116" s="246"/>
      <c r="E116" s="246"/>
      <c r="F116" s="246"/>
      <c r="G116" s="246"/>
      <c r="H116" s="246"/>
      <c r="I116" s="246"/>
      <c r="J116" s="246"/>
      <c r="K116" s="246"/>
      <c r="L116" s="246"/>
      <c r="M116" s="246"/>
      <c r="N116" s="246"/>
      <c r="O116" s="246"/>
      <c r="P116" s="247"/>
    </row>
    <row r="117" spans="1:16" x14ac:dyDescent="0.25">
      <c r="A117" s="123"/>
      <c r="B117" s="124"/>
      <c r="C117" s="124"/>
      <c r="D117" s="124"/>
      <c r="E117" s="124"/>
      <c r="F117" s="124"/>
      <c r="G117" s="124"/>
      <c r="H117" s="124"/>
      <c r="I117" s="124"/>
      <c r="J117" s="124"/>
      <c r="K117" s="124"/>
      <c r="L117" s="124"/>
      <c r="M117" s="124"/>
      <c r="N117" s="124"/>
      <c r="O117" s="124"/>
      <c r="P117" s="125"/>
    </row>
    <row r="118" spans="1:16" s="1" customFormat="1" ht="28.5" customHeight="1" x14ac:dyDescent="0.25">
      <c r="A118" s="126" t="s">
        <v>141</v>
      </c>
      <c r="B118" s="126"/>
      <c r="C118" s="126"/>
      <c r="D118" s="126"/>
      <c r="E118" s="126"/>
      <c r="F118" s="126"/>
      <c r="G118" s="126"/>
      <c r="H118" s="126"/>
      <c r="I118" s="126"/>
      <c r="J118" s="126"/>
      <c r="K118" s="126"/>
      <c r="L118" s="126"/>
      <c r="M118" s="126"/>
      <c r="N118" s="126"/>
      <c r="O118" s="126"/>
      <c r="P118" s="126"/>
    </row>
    <row r="119" spans="1:16" s="1" customFormat="1" ht="18.75" x14ac:dyDescent="0.25">
      <c r="A119" s="353"/>
      <c r="B119" s="354"/>
      <c r="C119" s="354"/>
      <c r="D119" s="354"/>
      <c r="E119" s="354"/>
      <c r="F119" s="354"/>
      <c r="G119" s="354"/>
      <c r="H119" s="354"/>
      <c r="I119" s="354"/>
      <c r="J119" s="354"/>
      <c r="K119" s="354"/>
      <c r="L119" s="354"/>
      <c r="M119" s="354"/>
      <c r="N119" s="354"/>
      <c r="O119" s="354"/>
      <c r="P119" s="355"/>
    </row>
    <row r="120" spans="1:16" s="1" customFormat="1" ht="25.5" customHeight="1" x14ac:dyDescent="0.25">
      <c r="A120" s="95" t="s">
        <v>142</v>
      </c>
      <c r="B120" s="95"/>
      <c r="C120" s="95"/>
      <c r="D120" s="95"/>
      <c r="E120" s="95"/>
      <c r="F120" s="95"/>
      <c r="G120" s="95"/>
      <c r="H120" s="95"/>
      <c r="I120" s="95"/>
      <c r="J120" s="95"/>
      <c r="K120" s="95"/>
      <c r="L120" s="95"/>
      <c r="M120" s="95"/>
      <c r="N120" s="95"/>
      <c r="O120" s="95"/>
      <c r="P120" s="95"/>
    </row>
    <row r="121" spans="1:16" s="1" customFormat="1" ht="15.75" x14ac:dyDescent="0.25">
      <c r="A121" s="92"/>
      <c r="B121" s="93"/>
      <c r="C121" s="93"/>
      <c r="D121" s="93"/>
      <c r="E121" s="93"/>
      <c r="F121" s="93"/>
      <c r="G121" s="93"/>
      <c r="H121" s="93"/>
      <c r="I121" s="93"/>
      <c r="J121" s="93"/>
      <c r="K121" s="93"/>
      <c r="L121" s="93"/>
      <c r="M121" s="93"/>
      <c r="N121" s="93"/>
      <c r="O121" s="93"/>
      <c r="P121" s="94"/>
    </row>
    <row r="122" spans="1:16" s="1" customFormat="1" ht="19.5" customHeight="1" x14ac:dyDescent="0.25">
      <c r="A122" s="99" t="s">
        <v>175</v>
      </c>
      <c r="B122" s="100"/>
      <c r="C122" s="100"/>
      <c r="D122" s="100"/>
      <c r="E122" s="100"/>
      <c r="F122" s="100"/>
      <c r="G122" s="100"/>
      <c r="H122" s="100"/>
      <c r="I122" s="100"/>
      <c r="J122" s="100"/>
      <c r="K122" s="100"/>
      <c r="L122" s="100"/>
      <c r="M122" s="100"/>
      <c r="N122" s="100"/>
      <c r="O122" s="100"/>
      <c r="P122" s="101"/>
    </row>
    <row r="123" spans="1:16" s="1" customFormat="1" x14ac:dyDescent="0.25">
      <c r="A123" s="102" t="s">
        <v>398</v>
      </c>
      <c r="B123" s="102"/>
      <c r="C123" s="102"/>
      <c r="D123" s="102"/>
      <c r="E123" s="102"/>
      <c r="F123" s="102"/>
      <c r="G123" s="102"/>
      <c r="H123" s="102"/>
      <c r="I123" s="102"/>
      <c r="J123" s="102"/>
      <c r="K123" s="102"/>
      <c r="L123" s="102"/>
      <c r="M123" s="102"/>
      <c r="N123" s="102"/>
      <c r="O123" s="102"/>
      <c r="P123" s="102"/>
    </row>
    <row r="124" spans="1:16" s="1" customFormat="1" x14ac:dyDescent="0.25">
      <c r="A124" s="283"/>
      <c r="B124" s="284"/>
      <c r="C124" s="284"/>
      <c r="D124" s="284"/>
      <c r="E124" s="284"/>
      <c r="F124" s="284"/>
      <c r="G124" s="284"/>
      <c r="H124" s="284"/>
      <c r="I124" s="284"/>
      <c r="J124" s="284"/>
      <c r="K124" s="284"/>
      <c r="L124" s="284"/>
      <c r="M124" s="284"/>
      <c r="N124" s="284"/>
      <c r="O124" s="284"/>
      <c r="P124" s="285"/>
    </row>
    <row r="125" spans="1:16" s="1" customFormat="1" ht="18" customHeight="1" x14ac:dyDescent="0.25">
      <c r="A125" s="63" t="s">
        <v>3</v>
      </c>
      <c r="B125" s="64"/>
      <c r="C125" s="64"/>
      <c r="D125" s="64"/>
      <c r="E125" s="64"/>
      <c r="F125" s="64"/>
      <c r="G125" s="64"/>
      <c r="H125" s="64"/>
      <c r="I125" s="64"/>
      <c r="J125" s="64"/>
      <c r="K125" s="64"/>
      <c r="L125" s="65">
        <f>SUM(J126:L129)</f>
        <v>126168160.05</v>
      </c>
      <c r="M125" s="65"/>
      <c r="N125" s="65"/>
      <c r="O125" s="65"/>
      <c r="P125" s="66"/>
    </row>
    <row r="126" spans="1:16" s="1" customFormat="1" x14ac:dyDescent="0.25">
      <c r="A126" s="22" t="s">
        <v>292</v>
      </c>
      <c r="B126" s="23"/>
      <c r="C126" s="23"/>
      <c r="D126" s="23"/>
      <c r="E126" s="23"/>
      <c r="F126" s="23"/>
      <c r="G126" s="23"/>
      <c r="H126" s="23"/>
      <c r="I126" s="24"/>
      <c r="J126" s="43">
        <v>9231.89</v>
      </c>
      <c r="K126" s="43"/>
      <c r="L126" s="43"/>
      <c r="M126" s="43"/>
      <c r="N126" s="43"/>
      <c r="O126" s="43"/>
      <c r="P126" s="43"/>
    </row>
    <row r="127" spans="1:16" s="1" customFormat="1" x14ac:dyDescent="0.25">
      <c r="A127" s="22" t="s">
        <v>311</v>
      </c>
      <c r="B127" s="23"/>
      <c r="C127" s="23"/>
      <c r="D127" s="23"/>
      <c r="E127" s="23"/>
      <c r="F127" s="23"/>
      <c r="G127" s="23"/>
      <c r="H127" s="23"/>
      <c r="I127" s="24"/>
      <c r="J127" s="43">
        <v>104920326.59999999</v>
      </c>
      <c r="K127" s="43"/>
      <c r="L127" s="43"/>
      <c r="M127" s="43"/>
      <c r="N127" s="43"/>
      <c r="O127" s="43"/>
      <c r="P127" s="43"/>
    </row>
    <row r="128" spans="1:16" s="1" customFormat="1" ht="15" customHeight="1" x14ac:dyDescent="0.25">
      <c r="A128" s="83" t="s">
        <v>312</v>
      </c>
      <c r="B128" s="84"/>
      <c r="C128" s="84"/>
      <c r="D128" s="84"/>
      <c r="E128" s="84"/>
      <c r="F128" s="84"/>
      <c r="G128" s="84"/>
      <c r="H128" s="84"/>
      <c r="I128" s="85"/>
      <c r="J128" s="43">
        <v>15827975.92</v>
      </c>
      <c r="K128" s="43"/>
      <c r="L128" s="43"/>
      <c r="M128" s="43"/>
      <c r="N128" s="43"/>
      <c r="O128" s="43"/>
      <c r="P128" s="43"/>
    </row>
    <row r="129" spans="1:16" s="1" customFormat="1" ht="15" customHeight="1" x14ac:dyDescent="0.25">
      <c r="A129" s="22" t="s">
        <v>39</v>
      </c>
      <c r="B129" s="23"/>
      <c r="C129" s="23"/>
      <c r="D129" s="23"/>
      <c r="E129" s="23"/>
      <c r="F129" s="23"/>
      <c r="G129" s="23"/>
      <c r="H129" s="23"/>
      <c r="I129" s="24"/>
      <c r="J129" s="43">
        <v>5410625.6399999997</v>
      </c>
      <c r="K129" s="43"/>
      <c r="L129" s="43"/>
      <c r="M129" s="43"/>
      <c r="N129" s="43"/>
      <c r="O129" s="43"/>
      <c r="P129" s="43"/>
    </row>
    <row r="130" spans="1:16" s="1" customFormat="1" ht="18" customHeight="1" x14ac:dyDescent="0.25">
      <c r="A130" s="63" t="s">
        <v>5</v>
      </c>
      <c r="B130" s="64"/>
      <c r="C130" s="64"/>
      <c r="D130" s="64"/>
      <c r="E130" s="64"/>
      <c r="F130" s="64"/>
      <c r="G130" s="64"/>
      <c r="H130" s="64"/>
      <c r="I130" s="64"/>
      <c r="J130" s="64"/>
      <c r="K130" s="64"/>
      <c r="L130" s="65">
        <f>SUM(J131:L133)</f>
        <v>25990236.02</v>
      </c>
      <c r="M130" s="65"/>
      <c r="N130" s="65"/>
      <c r="O130" s="65"/>
      <c r="P130" s="66"/>
    </row>
    <row r="131" spans="1:16" s="1" customFormat="1" x14ac:dyDescent="0.25">
      <c r="A131" s="22" t="s">
        <v>293</v>
      </c>
      <c r="B131" s="23"/>
      <c r="C131" s="23"/>
      <c r="D131" s="23"/>
      <c r="E131" s="23"/>
      <c r="F131" s="23"/>
      <c r="G131" s="23"/>
      <c r="H131" s="23"/>
      <c r="I131" s="24"/>
      <c r="J131" s="43">
        <v>4316781.4000000004</v>
      </c>
      <c r="K131" s="43"/>
      <c r="L131" s="43"/>
      <c r="M131" s="43"/>
      <c r="N131" s="43"/>
      <c r="O131" s="43"/>
      <c r="P131" s="43"/>
    </row>
    <row r="132" spans="1:16" s="1" customFormat="1" x14ac:dyDescent="0.25">
      <c r="A132" s="22" t="s">
        <v>40</v>
      </c>
      <c r="B132" s="23"/>
      <c r="C132" s="23"/>
      <c r="D132" s="23"/>
      <c r="E132" s="23"/>
      <c r="F132" s="23"/>
      <c r="G132" s="23"/>
      <c r="H132" s="23"/>
      <c r="I132" s="24"/>
      <c r="J132" s="43">
        <v>1485045.13</v>
      </c>
      <c r="K132" s="43"/>
      <c r="L132" s="43"/>
      <c r="M132" s="43"/>
      <c r="N132" s="43"/>
      <c r="O132" s="43"/>
      <c r="P132" s="43"/>
    </row>
    <row r="133" spans="1:16" s="1" customFormat="1" ht="15" customHeight="1" x14ac:dyDescent="0.25">
      <c r="A133" s="83" t="s">
        <v>6</v>
      </c>
      <c r="B133" s="84"/>
      <c r="C133" s="84"/>
      <c r="D133" s="84"/>
      <c r="E133" s="84"/>
      <c r="F133" s="84"/>
      <c r="G133" s="84"/>
      <c r="H133" s="84"/>
      <c r="I133" s="85"/>
      <c r="J133" s="43">
        <v>20188409.489999998</v>
      </c>
      <c r="K133" s="43"/>
      <c r="L133" s="43"/>
      <c r="M133" s="43"/>
      <c r="N133" s="43"/>
      <c r="O133" s="43"/>
      <c r="P133" s="43"/>
    </row>
    <row r="134" spans="1:16" s="1" customFormat="1" ht="18.75" customHeight="1" x14ac:dyDescent="0.25">
      <c r="A134" s="63" t="s">
        <v>7</v>
      </c>
      <c r="B134" s="64"/>
      <c r="C134" s="64"/>
      <c r="D134" s="64"/>
      <c r="E134" s="64"/>
      <c r="F134" s="64"/>
      <c r="G134" s="64"/>
      <c r="H134" s="64"/>
      <c r="I134" s="64"/>
      <c r="J134" s="64"/>
      <c r="K134" s="64"/>
      <c r="L134" s="65">
        <f>SUM(J135)</f>
        <v>2187632.5</v>
      </c>
      <c r="M134" s="65"/>
      <c r="N134" s="65"/>
      <c r="O134" s="65"/>
      <c r="P134" s="66"/>
    </row>
    <row r="135" spans="1:16" s="1" customFormat="1" ht="15" customHeight="1" x14ac:dyDescent="0.25">
      <c r="A135" s="22" t="s">
        <v>29</v>
      </c>
      <c r="B135" s="23"/>
      <c r="C135" s="23"/>
      <c r="D135" s="23"/>
      <c r="E135" s="23"/>
      <c r="F135" s="23"/>
      <c r="G135" s="23"/>
      <c r="H135" s="23"/>
      <c r="I135" s="24"/>
      <c r="J135" s="43">
        <v>2187632.5</v>
      </c>
      <c r="K135" s="43"/>
      <c r="L135" s="112"/>
      <c r="M135" s="112"/>
      <c r="N135" s="112"/>
      <c r="O135" s="112"/>
      <c r="P135" s="113"/>
    </row>
    <row r="136" spans="1:16" s="1" customFormat="1" ht="17.25" customHeight="1" x14ac:dyDescent="0.25">
      <c r="A136" s="63" t="s">
        <v>8</v>
      </c>
      <c r="B136" s="64"/>
      <c r="C136" s="64"/>
      <c r="D136" s="64"/>
      <c r="E136" s="64"/>
      <c r="F136" s="64"/>
      <c r="G136" s="64"/>
      <c r="H136" s="64"/>
      <c r="I136" s="64"/>
      <c r="J136" s="64"/>
      <c r="K136" s="64"/>
      <c r="L136" s="65">
        <f>SUM(J137:L141)</f>
        <v>2120802.87</v>
      </c>
      <c r="M136" s="65"/>
      <c r="N136" s="65"/>
      <c r="O136" s="65"/>
      <c r="P136" s="66"/>
    </row>
    <row r="137" spans="1:16" s="1" customFormat="1" x14ac:dyDescent="0.25">
      <c r="A137" s="22" t="s">
        <v>4</v>
      </c>
      <c r="B137" s="23"/>
      <c r="C137" s="23"/>
      <c r="D137" s="23"/>
      <c r="E137" s="23"/>
      <c r="F137" s="23"/>
      <c r="G137" s="23"/>
      <c r="H137" s="23"/>
      <c r="I137" s="24"/>
      <c r="J137" s="43">
        <v>688316.81</v>
      </c>
      <c r="K137" s="43"/>
      <c r="L137" s="43"/>
      <c r="M137" s="43"/>
      <c r="N137" s="43"/>
      <c r="O137" s="43"/>
      <c r="P137" s="43"/>
    </row>
    <row r="138" spans="1:16" s="1" customFormat="1" ht="15" customHeight="1" x14ac:dyDescent="0.25">
      <c r="A138" s="22" t="s">
        <v>50</v>
      </c>
      <c r="B138" s="23"/>
      <c r="C138" s="23"/>
      <c r="D138" s="23"/>
      <c r="E138" s="23"/>
      <c r="F138" s="23"/>
      <c r="G138" s="23"/>
      <c r="H138" s="23"/>
      <c r="I138" s="24"/>
      <c r="J138" s="43">
        <v>6500</v>
      </c>
      <c r="K138" s="43"/>
      <c r="L138" s="43"/>
      <c r="M138" s="43"/>
      <c r="N138" s="43"/>
      <c r="O138" s="43"/>
      <c r="P138" s="43"/>
    </row>
    <row r="139" spans="1:16" s="1" customFormat="1" hidden="1" x14ac:dyDescent="0.25">
      <c r="A139" s="22" t="s">
        <v>121</v>
      </c>
      <c r="B139" s="23"/>
      <c r="C139" s="23"/>
      <c r="D139" s="23"/>
      <c r="E139" s="23"/>
      <c r="F139" s="23"/>
      <c r="G139" s="23"/>
      <c r="H139" s="23"/>
      <c r="I139" s="24"/>
      <c r="J139" s="43">
        <v>0</v>
      </c>
      <c r="K139" s="43"/>
      <c r="L139" s="43"/>
      <c r="M139" s="43"/>
      <c r="N139" s="43"/>
      <c r="O139" s="43"/>
      <c r="P139" s="43"/>
    </row>
    <row r="140" spans="1:16" s="1" customFormat="1" x14ac:dyDescent="0.25">
      <c r="A140" s="22" t="s">
        <v>294</v>
      </c>
      <c r="B140" s="23"/>
      <c r="C140" s="23"/>
      <c r="D140" s="23"/>
      <c r="E140" s="23"/>
      <c r="F140" s="23"/>
      <c r="G140" s="23"/>
      <c r="H140" s="23"/>
      <c r="I140" s="24"/>
      <c r="J140" s="43">
        <v>3381.24</v>
      </c>
      <c r="K140" s="43"/>
      <c r="L140" s="43"/>
      <c r="M140" s="43"/>
      <c r="N140" s="43"/>
      <c r="O140" s="43"/>
      <c r="P140" s="43"/>
    </row>
    <row r="141" spans="1:16" s="1" customFormat="1" x14ac:dyDescent="0.25">
      <c r="A141" s="22" t="s">
        <v>9</v>
      </c>
      <c r="B141" s="23"/>
      <c r="C141" s="23"/>
      <c r="D141" s="23"/>
      <c r="E141" s="23"/>
      <c r="F141" s="23"/>
      <c r="G141" s="23"/>
      <c r="H141" s="23"/>
      <c r="I141" s="24"/>
      <c r="J141" s="43">
        <v>1422604.82</v>
      </c>
      <c r="K141" s="43"/>
      <c r="L141" s="43"/>
      <c r="M141" s="43"/>
      <c r="N141" s="43"/>
      <c r="O141" s="43"/>
      <c r="P141" s="43"/>
    </row>
    <row r="142" spans="1:16" s="1" customFormat="1" ht="16.5" customHeight="1" x14ac:dyDescent="0.25">
      <c r="A142" s="213" t="s">
        <v>58</v>
      </c>
      <c r="B142" s="213"/>
      <c r="C142" s="213"/>
      <c r="D142" s="213"/>
      <c r="E142" s="213"/>
      <c r="F142" s="213"/>
      <c r="G142" s="213"/>
      <c r="H142" s="213"/>
      <c r="I142" s="213"/>
      <c r="J142" s="213"/>
      <c r="K142" s="213"/>
      <c r="L142" s="20">
        <f>+L125+L130+L134+L136</f>
        <v>156466831.44</v>
      </c>
      <c r="M142" s="146"/>
      <c r="N142" s="146"/>
      <c r="O142" s="146"/>
      <c r="P142" s="147"/>
    </row>
    <row r="143" spans="1:16" s="1" customFormat="1" ht="18.75" customHeight="1" x14ac:dyDescent="0.25">
      <c r="A143" s="377" t="s">
        <v>166</v>
      </c>
      <c r="B143" s="377"/>
      <c r="C143" s="377"/>
      <c r="D143" s="377"/>
      <c r="E143" s="377"/>
      <c r="F143" s="377"/>
      <c r="G143" s="377"/>
      <c r="H143" s="377"/>
      <c r="I143" s="377"/>
      <c r="J143" s="377"/>
      <c r="K143" s="377"/>
      <c r="L143" s="377"/>
      <c r="M143" s="377"/>
      <c r="N143" s="377"/>
      <c r="O143" s="377"/>
      <c r="P143" s="377"/>
    </row>
    <row r="144" spans="1:16" s="1" customFormat="1" ht="31.5" customHeight="1" x14ac:dyDescent="0.25">
      <c r="A144" s="333" t="s">
        <v>399</v>
      </c>
      <c r="B144" s="299"/>
      <c r="C144" s="299"/>
      <c r="D144" s="299"/>
      <c r="E144" s="299"/>
      <c r="F144" s="299"/>
      <c r="G144" s="299"/>
      <c r="H144" s="299"/>
      <c r="I144" s="299"/>
      <c r="J144" s="299"/>
      <c r="K144" s="299"/>
      <c r="L144" s="299"/>
      <c r="M144" s="299"/>
      <c r="N144" s="299"/>
      <c r="O144" s="299"/>
      <c r="P144" s="300"/>
    </row>
    <row r="145" spans="1:16" s="1" customFormat="1" x14ac:dyDescent="0.25">
      <c r="A145" s="63" t="s">
        <v>10</v>
      </c>
      <c r="B145" s="64"/>
      <c r="C145" s="64"/>
      <c r="D145" s="64"/>
      <c r="E145" s="64"/>
      <c r="F145" s="64"/>
      <c r="G145" s="64"/>
      <c r="H145" s="64"/>
      <c r="I145" s="64"/>
      <c r="J145" s="64"/>
      <c r="K145" s="64"/>
      <c r="L145" s="65">
        <f>SUM(J146:L157)</f>
        <v>228318479.19999999</v>
      </c>
      <c r="M145" s="65"/>
      <c r="N145" s="65"/>
      <c r="O145" s="65"/>
      <c r="P145" s="66"/>
    </row>
    <row r="146" spans="1:16" s="1" customFormat="1" ht="18.75" customHeight="1" x14ac:dyDescent="0.25">
      <c r="A146" s="378" t="s">
        <v>11</v>
      </c>
      <c r="B146" s="347"/>
      <c r="C146" s="347"/>
      <c r="D146" s="347"/>
      <c r="E146" s="347"/>
      <c r="F146" s="347"/>
      <c r="G146" s="347"/>
      <c r="H146" s="347"/>
      <c r="I146" s="348"/>
      <c r="J146" s="144">
        <v>122263173</v>
      </c>
      <c r="K146" s="144"/>
      <c r="L146" s="114"/>
      <c r="M146" s="115"/>
      <c r="N146" s="115"/>
      <c r="O146" s="115"/>
      <c r="P146" s="116"/>
    </row>
    <row r="147" spans="1:16" s="1" customFormat="1" ht="16.5" customHeight="1" x14ac:dyDescent="0.25">
      <c r="A147" s="22" t="s">
        <v>317</v>
      </c>
      <c r="B147" s="23"/>
      <c r="C147" s="23"/>
      <c r="D147" s="23"/>
      <c r="E147" s="23"/>
      <c r="F147" s="23"/>
      <c r="G147" s="23"/>
      <c r="H147" s="23"/>
      <c r="I147" s="24"/>
      <c r="J147" s="43">
        <v>3227453</v>
      </c>
      <c r="K147" s="43"/>
      <c r="L147" s="114"/>
      <c r="M147" s="115"/>
      <c r="N147" s="115"/>
      <c r="O147" s="115"/>
      <c r="P147" s="116"/>
    </row>
    <row r="148" spans="1:16" s="1" customFormat="1" ht="15.75" customHeight="1" x14ac:dyDescent="0.25">
      <c r="A148" s="22" t="s">
        <v>295</v>
      </c>
      <c r="B148" s="23"/>
      <c r="C148" s="23"/>
      <c r="D148" s="23"/>
      <c r="E148" s="23"/>
      <c r="F148" s="23"/>
      <c r="G148" s="23"/>
      <c r="H148" s="23"/>
      <c r="I148" s="24"/>
      <c r="J148" s="43">
        <v>791697.86</v>
      </c>
      <c r="K148" s="43"/>
      <c r="L148" s="114"/>
      <c r="M148" s="115"/>
      <c r="N148" s="115"/>
      <c r="O148" s="115"/>
      <c r="P148" s="116"/>
    </row>
    <row r="149" spans="1:16" s="1" customFormat="1" ht="17.25" customHeight="1" x14ac:dyDescent="0.25">
      <c r="A149" s="83" t="s">
        <v>371</v>
      </c>
      <c r="B149" s="84"/>
      <c r="C149" s="84"/>
      <c r="D149" s="84"/>
      <c r="E149" s="84"/>
      <c r="F149" s="84"/>
      <c r="G149" s="84"/>
      <c r="H149" s="84"/>
      <c r="I149" s="85"/>
      <c r="J149" s="140">
        <v>117.85</v>
      </c>
      <c r="K149" s="140"/>
      <c r="L149" s="114"/>
      <c r="M149" s="115"/>
      <c r="N149" s="115"/>
      <c r="O149" s="115"/>
      <c r="P149" s="116"/>
    </row>
    <row r="150" spans="1:16" s="1" customFormat="1" ht="16.5" customHeight="1" x14ac:dyDescent="0.25">
      <c r="A150" s="22" t="s">
        <v>70</v>
      </c>
      <c r="B150" s="23"/>
      <c r="C150" s="23"/>
      <c r="D150" s="23"/>
      <c r="E150" s="23"/>
      <c r="F150" s="23"/>
      <c r="G150" s="23"/>
      <c r="H150" s="23"/>
      <c r="I150" s="24"/>
      <c r="J150" s="43">
        <v>10891785</v>
      </c>
      <c r="K150" s="43"/>
      <c r="L150" s="114"/>
      <c r="M150" s="115"/>
      <c r="N150" s="115"/>
      <c r="O150" s="115"/>
      <c r="P150" s="116"/>
    </row>
    <row r="151" spans="1:16" s="1" customFormat="1" ht="16.5" customHeight="1" x14ac:dyDescent="0.25">
      <c r="A151" s="83" t="s">
        <v>296</v>
      </c>
      <c r="B151" s="84"/>
      <c r="C151" s="84"/>
      <c r="D151" s="84"/>
      <c r="E151" s="84"/>
      <c r="F151" s="84"/>
      <c r="G151" s="84"/>
      <c r="H151" s="84"/>
      <c r="I151" s="85"/>
      <c r="J151" s="140">
        <v>254.06</v>
      </c>
      <c r="K151" s="140"/>
      <c r="L151" s="114"/>
      <c r="M151" s="115"/>
      <c r="N151" s="115"/>
      <c r="O151" s="115"/>
      <c r="P151" s="116"/>
    </row>
    <row r="152" spans="1:16" s="1" customFormat="1" ht="16.5" customHeight="1" x14ac:dyDescent="0.25">
      <c r="A152" s="22" t="s">
        <v>71</v>
      </c>
      <c r="B152" s="23"/>
      <c r="C152" s="23"/>
      <c r="D152" s="23"/>
      <c r="E152" s="23"/>
      <c r="F152" s="23"/>
      <c r="G152" s="23"/>
      <c r="H152" s="23"/>
      <c r="I152" s="24"/>
      <c r="J152" s="43">
        <v>86867692</v>
      </c>
      <c r="K152" s="43"/>
      <c r="L152" s="114"/>
      <c r="M152" s="115"/>
      <c r="N152" s="115"/>
      <c r="O152" s="115"/>
      <c r="P152" s="116"/>
    </row>
    <row r="153" spans="1:16" s="1" customFormat="1" ht="16.5" customHeight="1" x14ac:dyDescent="0.25">
      <c r="A153" s="22" t="s">
        <v>297</v>
      </c>
      <c r="B153" s="23"/>
      <c r="C153" s="23"/>
      <c r="D153" s="23"/>
      <c r="E153" s="23"/>
      <c r="F153" s="23"/>
      <c r="G153" s="23"/>
      <c r="H153" s="23"/>
      <c r="I153" s="24"/>
      <c r="J153" s="43">
        <v>502.61</v>
      </c>
      <c r="K153" s="43"/>
      <c r="L153" s="114"/>
      <c r="M153" s="115"/>
      <c r="N153" s="115"/>
      <c r="O153" s="115"/>
      <c r="P153" s="116"/>
    </row>
    <row r="154" spans="1:16" s="1" customFormat="1" x14ac:dyDescent="0.25">
      <c r="A154" s="22" t="s">
        <v>72</v>
      </c>
      <c r="B154" s="23"/>
      <c r="C154" s="23"/>
      <c r="D154" s="23"/>
      <c r="E154" s="23"/>
      <c r="F154" s="23"/>
      <c r="G154" s="23"/>
      <c r="H154" s="23"/>
      <c r="I154" s="24"/>
      <c r="J154" s="43">
        <v>4275347</v>
      </c>
      <c r="K154" s="43"/>
      <c r="L154" s="114"/>
      <c r="M154" s="115"/>
      <c r="N154" s="115"/>
      <c r="O154" s="115"/>
      <c r="P154" s="116"/>
    </row>
    <row r="155" spans="1:16" s="1" customFormat="1" x14ac:dyDescent="0.25">
      <c r="A155" s="22" t="s">
        <v>298</v>
      </c>
      <c r="B155" s="23"/>
      <c r="C155" s="23"/>
      <c r="D155" s="23"/>
      <c r="E155" s="23"/>
      <c r="F155" s="23"/>
      <c r="G155" s="23"/>
      <c r="H155" s="23"/>
      <c r="I155" s="24"/>
      <c r="J155" s="43">
        <v>407.85</v>
      </c>
      <c r="K155" s="43"/>
      <c r="L155" s="114"/>
      <c r="M155" s="115"/>
      <c r="N155" s="115"/>
      <c r="O155" s="115"/>
      <c r="P155" s="116"/>
    </row>
    <row r="156" spans="1:16" s="1" customFormat="1" hidden="1" x14ac:dyDescent="0.25">
      <c r="A156" s="22" t="s">
        <v>343</v>
      </c>
      <c r="B156" s="23"/>
      <c r="C156" s="23"/>
      <c r="D156" s="23"/>
      <c r="E156" s="23"/>
      <c r="F156" s="23"/>
      <c r="G156" s="23"/>
      <c r="H156" s="23"/>
      <c r="I156" s="24"/>
      <c r="J156" s="167">
        <v>0</v>
      </c>
      <c r="K156" s="113"/>
      <c r="L156" s="114"/>
      <c r="M156" s="115"/>
      <c r="N156" s="115"/>
      <c r="O156" s="115"/>
      <c r="P156" s="116"/>
    </row>
    <row r="157" spans="1:16" s="1" customFormat="1" x14ac:dyDescent="0.25">
      <c r="A157" s="39" t="s">
        <v>313</v>
      </c>
      <c r="B157" s="39"/>
      <c r="C157" s="39"/>
      <c r="D157" s="39"/>
      <c r="E157" s="39"/>
      <c r="F157" s="39"/>
      <c r="G157" s="39"/>
      <c r="H157" s="39"/>
      <c r="I157" s="39"/>
      <c r="J157" s="381">
        <v>48.97</v>
      </c>
      <c r="K157" s="381"/>
      <c r="L157" s="117"/>
      <c r="M157" s="118"/>
      <c r="N157" s="118"/>
      <c r="O157" s="118"/>
      <c r="P157" s="119"/>
    </row>
    <row r="158" spans="1:16" s="1" customFormat="1" x14ac:dyDescent="0.25">
      <c r="A158" s="63" t="s">
        <v>12</v>
      </c>
      <c r="B158" s="64"/>
      <c r="C158" s="64"/>
      <c r="D158" s="64"/>
      <c r="E158" s="64"/>
      <c r="F158" s="64"/>
      <c r="G158" s="64"/>
      <c r="H158" s="64"/>
      <c r="I158" s="64"/>
      <c r="J158" s="64"/>
      <c r="K158" s="64"/>
      <c r="L158" s="65">
        <f>SUM(J159:L160)</f>
        <v>56968126</v>
      </c>
      <c r="M158" s="65"/>
      <c r="N158" s="65"/>
      <c r="O158" s="65"/>
      <c r="P158" s="66"/>
    </row>
    <row r="159" spans="1:16" s="1" customFormat="1" ht="18" hidden="1" customHeight="1" x14ac:dyDescent="0.25">
      <c r="A159" s="22" t="s">
        <v>299</v>
      </c>
      <c r="B159" s="23"/>
      <c r="C159" s="23"/>
      <c r="D159" s="23"/>
      <c r="E159" s="23"/>
      <c r="F159" s="23"/>
      <c r="G159" s="23"/>
      <c r="H159" s="23"/>
      <c r="I159" s="24"/>
      <c r="J159" s="167">
        <v>0</v>
      </c>
      <c r="K159" s="112"/>
      <c r="L159" s="43"/>
      <c r="M159" s="43"/>
      <c r="N159" s="43"/>
      <c r="O159" s="43"/>
      <c r="P159" s="43"/>
    </row>
    <row r="160" spans="1:16" s="1" customFormat="1" ht="17.25" customHeight="1" x14ac:dyDescent="0.25">
      <c r="A160" s="22" t="s">
        <v>300</v>
      </c>
      <c r="B160" s="23"/>
      <c r="C160" s="23"/>
      <c r="D160" s="23"/>
      <c r="E160" s="23"/>
      <c r="F160" s="23"/>
      <c r="G160" s="23"/>
      <c r="H160" s="23"/>
      <c r="I160" s="24"/>
      <c r="J160" s="167">
        <v>56968126</v>
      </c>
      <c r="K160" s="112"/>
      <c r="L160" s="43"/>
      <c r="M160" s="43"/>
      <c r="N160" s="43"/>
      <c r="O160" s="43"/>
      <c r="P160" s="43"/>
    </row>
    <row r="161" spans="1:16" s="1" customFormat="1" x14ac:dyDescent="0.25">
      <c r="A161" s="63" t="s">
        <v>13</v>
      </c>
      <c r="B161" s="64"/>
      <c r="C161" s="64"/>
      <c r="D161" s="64"/>
      <c r="E161" s="64"/>
      <c r="F161" s="64"/>
      <c r="G161" s="64"/>
      <c r="H161" s="64"/>
      <c r="I161" s="64"/>
      <c r="J161" s="64"/>
      <c r="K161" s="64"/>
      <c r="L161" s="65">
        <f>SUM(J162:K167)</f>
        <v>3149373.95</v>
      </c>
      <c r="M161" s="65"/>
      <c r="N161" s="65"/>
      <c r="O161" s="65"/>
      <c r="P161" s="66"/>
    </row>
    <row r="162" spans="1:16" s="1" customFormat="1" hidden="1" x14ac:dyDescent="0.25">
      <c r="A162" s="22" t="s">
        <v>327</v>
      </c>
      <c r="B162" s="23"/>
      <c r="C162" s="23"/>
      <c r="D162" s="23"/>
      <c r="E162" s="23"/>
      <c r="F162" s="23"/>
      <c r="G162" s="23"/>
      <c r="H162" s="23"/>
      <c r="I162" s="24"/>
      <c r="J162" s="43">
        <v>0</v>
      </c>
      <c r="K162" s="43"/>
      <c r="L162" s="43"/>
      <c r="M162" s="43"/>
      <c r="N162" s="43"/>
      <c r="O162" s="43"/>
      <c r="P162" s="43"/>
    </row>
    <row r="163" spans="1:16" s="1" customFormat="1" hidden="1" x14ac:dyDescent="0.25">
      <c r="A163" s="22" t="s">
        <v>337</v>
      </c>
      <c r="B163" s="23"/>
      <c r="C163" s="23"/>
      <c r="D163" s="23"/>
      <c r="E163" s="23"/>
      <c r="F163" s="23"/>
      <c r="G163" s="23"/>
      <c r="H163" s="23"/>
      <c r="I163" s="24"/>
      <c r="J163" s="43">
        <v>0</v>
      </c>
      <c r="K163" s="43"/>
      <c r="L163" s="43"/>
      <c r="M163" s="43"/>
      <c r="N163" s="43"/>
      <c r="O163" s="43"/>
      <c r="P163" s="43"/>
    </row>
    <row r="164" spans="1:16" s="1" customFormat="1" ht="15" hidden="1" customHeight="1" x14ac:dyDescent="0.25">
      <c r="A164" s="22" t="s">
        <v>193</v>
      </c>
      <c r="B164" s="23"/>
      <c r="C164" s="23"/>
      <c r="D164" s="23"/>
      <c r="E164" s="23"/>
      <c r="F164" s="23"/>
      <c r="G164" s="23"/>
      <c r="H164" s="23"/>
      <c r="I164" s="24"/>
      <c r="J164" s="43">
        <v>0</v>
      </c>
      <c r="K164" s="43"/>
      <c r="L164" s="43"/>
      <c r="M164" s="43"/>
      <c r="N164" s="43"/>
      <c r="O164" s="43"/>
      <c r="P164" s="43"/>
    </row>
    <row r="165" spans="1:16" s="1" customFormat="1" ht="15" hidden="1" customHeight="1" x14ac:dyDescent="0.25">
      <c r="A165" s="22" t="s">
        <v>350</v>
      </c>
      <c r="B165" s="23"/>
      <c r="C165" s="23"/>
      <c r="D165" s="23"/>
      <c r="E165" s="23"/>
      <c r="F165" s="23"/>
      <c r="G165" s="23"/>
      <c r="H165" s="23"/>
      <c r="I165" s="24"/>
      <c r="J165" s="167">
        <v>0</v>
      </c>
      <c r="K165" s="113"/>
      <c r="L165" s="43"/>
      <c r="M165" s="43"/>
      <c r="N165" s="43"/>
      <c r="O165" s="43"/>
      <c r="P165" s="43"/>
    </row>
    <row r="166" spans="1:16" s="1" customFormat="1" x14ac:dyDescent="0.25">
      <c r="A166" s="22" t="s">
        <v>314</v>
      </c>
      <c r="B166" s="23"/>
      <c r="C166" s="23"/>
      <c r="D166" s="23"/>
      <c r="E166" s="23"/>
      <c r="F166" s="23"/>
      <c r="G166" s="23"/>
      <c r="H166" s="23"/>
      <c r="I166" s="24"/>
      <c r="J166" s="43">
        <v>3142856</v>
      </c>
      <c r="K166" s="43"/>
      <c r="L166" s="43"/>
      <c r="M166" s="43"/>
      <c r="N166" s="43"/>
      <c r="O166" s="43"/>
      <c r="P166" s="43"/>
    </row>
    <row r="167" spans="1:16" s="1" customFormat="1" x14ac:dyDescent="0.25">
      <c r="A167" s="22" t="s">
        <v>301</v>
      </c>
      <c r="B167" s="23"/>
      <c r="C167" s="23"/>
      <c r="D167" s="23"/>
      <c r="E167" s="23"/>
      <c r="F167" s="23"/>
      <c r="G167" s="23"/>
      <c r="H167" s="23"/>
      <c r="I167" s="24"/>
      <c r="J167" s="43">
        <f>3245+3272.95</f>
        <v>6517.95</v>
      </c>
      <c r="K167" s="43"/>
      <c r="L167" s="43"/>
      <c r="M167" s="43"/>
      <c r="N167" s="43"/>
      <c r="O167" s="43"/>
      <c r="P167" s="43"/>
    </row>
    <row r="168" spans="1:16" s="1" customFormat="1" hidden="1" x14ac:dyDescent="0.25">
      <c r="A168" s="63" t="s">
        <v>41</v>
      </c>
      <c r="B168" s="64"/>
      <c r="C168" s="64"/>
      <c r="D168" s="64"/>
      <c r="E168" s="64"/>
      <c r="F168" s="64"/>
      <c r="G168" s="64"/>
      <c r="H168" s="64"/>
      <c r="I168" s="64"/>
      <c r="J168" s="64"/>
      <c r="K168" s="64"/>
      <c r="L168" s="65">
        <f>SUM(J169:L174)</f>
        <v>0</v>
      </c>
      <c r="M168" s="65"/>
      <c r="N168" s="65"/>
      <c r="O168" s="65"/>
      <c r="P168" s="66"/>
    </row>
    <row r="169" spans="1:16" s="1" customFormat="1" ht="15.75" hidden="1" customHeight="1" x14ac:dyDescent="0.25">
      <c r="A169" s="22" t="s">
        <v>42</v>
      </c>
      <c r="B169" s="23"/>
      <c r="C169" s="23"/>
      <c r="D169" s="23"/>
      <c r="E169" s="23"/>
      <c r="F169" s="23"/>
      <c r="G169" s="23"/>
      <c r="H169" s="23"/>
      <c r="I169" s="23"/>
      <c r="J169" s="43">
        <v>0</v>
      </c>
      <c r="K169" s="43"/>
      <c r="L169" s="341"/>
      <c r="M169" s="342"/>
      <c r="N169" s="342"/>
      <c r="O169" s="342"/>
      <c r="P169" s="343"/>
    </row>
    <row r="170" spans="1:16" s="1" customFormat="1" ht="16.5" hidden="1" customHeight="1" x14ac:dyDescent="0.25">
      <c r="A170" s="22" t="s">
        <v>43</v>
      </c>
      <c r="B170" s="23"/>
      <c r="C170" s="23"/>
      <c r="D170" s="23"/>
      <c r="E170" s="23"/>
      <c r="F170" s="23"/>
      <c r="G170" s="23"/>
      <c r="H170" s="23"/>
      <c r="I170" s="23"/>
      <c r="J170" s="43">
        <v>0</v>
      </c>
      <c r="K170" s="43"/>
      <c r="L170" s="114"/>
      <c r="M170" s="115"/>
      <c r="N170" s="115"/>
      <c r="O170" s="115"/>
      <c r="P170" s="116"/>
    </row>
    <row r="171" spans="1:16" s="1" customFormat="1" ht="16.5" hidden="1" customHeight="1" x14ac:dyDescent="0.25">
      <c r="A171" s="22" t="s">
        <v>55</v>
      </c>
      <c r="B171" s="23"/>
      <c r="C171" s="23"/>
      <c r="D171" s="23"/>
      <c r="E171" s="23"/>
      <c r="F171" s="23"/>
      <c r="G171" s="23"/>
      <c r="H171" s="23"/>
      <c r="I171" s="23"/>
      <c r="J171" s="43">
        <v>0</v>
      </c>
      <c r="K171" s="43"/>
      <c r="L171" s="114"/>
      <c r="M171" s="115"/>
      <c r="N171" s="115"/>
      <c r="O171" s="115"/>
      <c r="P171" s="116"/>
    </row>
    <row r="172" spans="1:16" s="1" customFormat="1" ht="17.25" hidden="1" customHeight="1" x14ac:dyDescent="0.25">
      <c r="A172" s="22" t="s">
        <v>69</v>
      </c>
      <c r="B172" s="23"/>
      <c r="C172" s="23"/>
      <c r="D172" s="23"/>
      <c r="E172" s="23"/>
      <c r="F172" s="23"/>
      <c r="G172" s="23"/>
      <c r="H172" s="23"/>
      <c r="I172" s="23"/>
      <c r="J172" s="43">
        <v>0</v>
      </c>
      <c r="K172" s="43"/>
      <c r="L172" s="114"/>
      <c r="M172" s="115"/>
      <c r="N172" s="115"/>
      <c r="O172" s="115"/>
      <c r="P172" s="116"/>
    </row>
    <row r="173" spans="1:16" s="1" customFormat="1" ht="18" hidden="1" customHeight="1" x14ac:dyDescent="0.25">
      <c r="A173" s="22" t="s">
        <v>52</v>
      </c>
      <c r="B173" s="23"/>
      <c r="C173" s="23"/>
      <c r="D173" s="23"/>
      <c r="E173" s="23"/>
      <c r="F173" s="23"/>
      <c r="G173" s="23"/>
      <c r="H173" s="23"/>
      <c r="I173" s="23"/>
      <c r="J173" s="43">
        <v>0</v>
      </c>
      <c r="K173" s="43"/>
      <c r="L173" s="114"/>
      <c r="M173" s="115"/>
      <c r="N173" s="115"/>
      <c r="O173" s="115"/>
      <c r="P173" s="116"/>
    </row>
    <row r="174" spans="1:16" s="1" customFormat="1" ht="16.5" hidden="1" customHeight="1" x14ac:dyDescent="0.25">
      <c r="A174" s="22" t="s">
        <v>44</v>
      </c>
      <c r="B174" s="23"/>
      <c r="C174" s="23"/>
      <c r="D174" s="23"/>
      <c r="E174" s="23"/>
      <c r="F174" s="23"/>
      <c r="G174" s="23"/>
      <c r="H174" s="23"/>
      <c r="I174" s="23"/>
      <c r="J174" s="43">
        <v>0</v>
      </c>
      <c r="K174" s="43"/>
      <c r="L174" s="117"/>
      <c r="M174" s="118"/>
      <c r="N174" s="118"/>
      <c r="O174" s="118"/>
      <c r="P174" s="119"/>
    </row>
    <row r="175" spans="1:16" s="1" customFormat="1" x14ac:dyDescent="0.25">
      <c r="A175" s="63" t="s">
        <v>192</v>
      </c>
      <c r="B175" s="64"/>
      <c r="C175" s="64"/>
      <c r="D175" s="64"/>
      <c r="E175" s="64"/>
      <c r="F175" s="64"/>
      <c r="G175" s="64"/>
      <c r="H175" s="64"/>
      <c r="I175" s="64"/>
      <c r="J175" s="64"/>
      <c r="K175" s="64"/>
      <c r="L175" s="65">
        <f>SUM(J176:L181)</f>
        <v>39423060.899999999</v>
      </c>
      <c r="M175" s="65"/>
      <c r="N175" s="65"/>
      <c r="O175" s="65"/>
      <c r="P175" s="66"/>
    </row>
    <row r="176" spans="1:16" s="1" customFormat="1" ht="29.25" customHeight="1" x14ac:dyDescent="0.25">
      <c r="A176" s="83" t="s">
        <v>373</v>
      </c>
      <c r="B176" s="84"/>
      <c r="C176" s="84"/>
      <c r="D176" s="84"/>
      <c r="E176" s="84"/>
      <c r="F176" s="84"/>
      <c r="G176" s="84"/>
      <c r="H176" s="84"/>
      <c r="I176" s="85"/>
      <c r="J176" s="43">
        <v>33914541</v>
      </c>
      <c r="K176" s="43"/>
      <c r="L176" s="341"/>
      <c r="M176" s="342"/>
      <c r="N176" s="342"/>
      <c r="O176" s="342"/>
      <c r="P176" s="343"/>
    </row>
    <row r="177" spans="1:16" s="1" customFormat="1" ht="18" customHeight="1" x14ac:dyDescent="0.25">
      <c r="A177" s="22" t="s">
        <v>372</v>
      </c>
      <c r="B177" s="23"/>
      <c r="C177" s="23"/>
      <c r="D177" s="23"/>
      <c r="E177" s="23"/>
      <c r="F177" s="23"/>
      <c r="G177" s="23"/>
      <c r="H177" s="23"/>
      <c r="I177" s="24"/>
      <c r="J177" s="43">
        <v>351235.64</v>
      </c>
      <c r="K177" s="43"/>
      <c r="L177" s="114"/>
      <c r="M177" s="115"/>
      <c r="N177" s="115"/>
      <c r="O177" s="115"/>
      <c r="P177" s="116"/>
    </row>
    <row r="178" spans="1:16" s="1" customFormat="1" ht="17.25" customHeight="1" x14ac:dyDescent="0.25">
      <c r="A178" s="22" t="s">
        <v>374</v>
      </c>
      <c r="B178" s="23"/>
      <c r="C178" s="23"/>
      <c r="D178" s="23"/>
      <c r="E178" s="23"/>
      <c r="F178" s="23"/>
      <c r="G178" s="23"/>
      <c r="H178" s="23"/>
      <c r="I178" s="24"/>
      <c r="J178" s="43">
        <v>5156753</v>
      </c>
      <c r="K178" s="43"/>
      <c r="L178" s="114"/>
      <c r="M178" s="115"/>
      <c r="N178" s="115"/>
      <c r="O178" s="115"/>
      <c r="P178" s="116"/>
    </row>
    <row r="179" spans="1:16" s="1" customFormat="1" ht="16.5" customHeight="1" x14ac:dyDescent="0.25">
      <c r="A179" s="22" t="s">
        <v>54</v>
      </c>
      <c r="B179" s="23"/>
      <c r="C179" s="23"/>
      <c r="D179" s="23"/>
      <c r="E179" s="23"/>
      <c r="F179" s="23"/>
      <c r="G179" s="23"/>
      <c r="H179" s="23"/>
      <c r="I179" s="24"/>
      <c r="J179" s="43">
        <v>531.26</v>
      </c>
      <c r="K179" s="43"/>
      <c r="L179" s="114"/>
      <c r="M179" s="115"/>
      <c r="N179" s="115"/>
      <c r="O179" s="115"/>
      <c r="P179" s="116"/>
    </row>
    <row r="180" spans="1:16" s="1" customFormat="1" hidden="1" x14ac:dyDescent="0.25">
      <c r="A180" s="22" t="s">
        <v>49</v>
      </c>
      <c r="B180" s="23"/>
      <c r="C180" s="23"/>
      <c r="D180" s="23"/>
      <c r="E180" s="23"/>
      <c r="F180" s="23"/>
      <c r="G180" s="23"/>
      <c r="H180" s="23"/>
      <c r="I180" s="24"/>
      <c r="J180" s="43">
        <v>0</v>
      </c>
      <c r="K180" s="43"/>
      <c r="L180" s="114"/>
      <c r="M180" s="115"/>
      <c r="N180" s="115"/>
      <c r="O180" s="115"/>
      <c r="P180" s="116"/>
    </row>
    <row r="181" spans="1:16" s="1" customFormat="1" ht="15" hidden="1" customHeight="1" x14ac:dyDescent="0.25">
      <c r="A181" s="83" t="s">
        <v>315</v>
      </c>
      <c r="B181" s="84"/>
      <c r="C181" s="84"/>
      <c r="D181" s="84"/>
      <c r="E181" s="84"/>
      <c r="F181" s="84"/>
      <c r="G181" s="84"/>
      <c r="H181" s="84"/>
      <c r="I181" s="85"/>
      <c r="J181" s="43">
        <v>0</v>
      </c>
      <c r="K181" s="43"/>
      <c r="L181" s="117"/>
      <c r="M181" s="118"/>
      <c r="N181" s="118"/>
      <c r="O181" s="118"/>
      <c r="P181" s="119"/>
    </row>
    <row r="182" spans="1:16" s="1" customFormat="1" x14ac:dyDescent="0.25">
      <c r="A182" s="63" t="s">
        <v>341</v>
      </c>
      <c r="B182" s="64"/>
      <c r="C182" s="64"/>
      <c r="D182" s="64"/>
      <c r="E182" s="64"/>
      <c r="F182" s="64"/>
      <c r="G182" s="64"/>
      <c r="H182" s="64"/>
      <c r="I182" s="64"/>
      <c r="J182" s="64"/>
      <c r="K182" s="73"/>
      <c r="L182" s="271">
        <f>SUM(J183:L187)</f>
        <v>4436761.46</v>
      </c>
      <c r="M182" s="65"/>
      <c r="N182" s="65"/>
      <c r="O182" s="65"/>
      <c r="P182" s="66"/>
    </row>
    <row r="183" spans="1:16" s="1" customFormat="1" ht="31.5" hidden="1" customHeight="1" x14ac:dyDescent="0.25">
      <c r="A183" s="83" t="s">
        <v>328</v>
      </c>
      <c r="B183" s="84"/>
      <c r="C183" s="84"/>
      <c r="D183" s="84"/>
      <c r="E183" s="84"/>
      <c r="F183" s="84"/>
      <c r="G183" s="84"/>
      <c r="H183" s="84"/>
      <c r="I183" s="85"/>
      <c r="J183" s="43">
        <v>0</v>
      </c>
      <c r="K183" s="43"/>
      <c r="L183" s="43"/>
      <c r="M183" s="43"/>
      <c r="N183" s="43"/>
      <c r="O183" s="43"/>
      <c r="P183" s="43"/>
    </row>
    <row r="184" spans="1:16" s="1" customFormat="1" ht="16.5" customHeight="1" x14ac:dyDescent="0.25">
      <c r="A184" s="83" t="s">
        <v>375</v>
      </c>
      <c r="B184" s="84"/>
      <c r="C184" s="84"/>
      <c r="D184" s="84"/>
      <c r="E184" s="84"/>
      <c r="F184" s="84"/>
      <c r="G184" s="84"/>
      <c r="H184" s="84"/>
      <c r="I184" s="85"/>
      <c r="J184" s="43">
        <v>1703894.93</v>
      </c>
      <c r="K184" s="43"/>
      <c r="L184" s="43"/>
      <c r="M184" s="43"/>
      <c r="N184" s="43"/>
      <c r="O184" s="43"/>
      <c r="P184" s="43"/>
    </row>
    <row r="185" spans="1:16" s="1" customFormat="1" ht="15" customHeight="1" x14ac:dyDescent="0.25">
      <c r="A185" s="83" t="s">
        <v>167</v>
      </c>
      <c r="B185" s="84"/>
      <c r="C185" s="84"/>
      <c r="D185" s="84"/>
      <c r="E185" s="84"/>
      <c r="F185" s="84"/>
      <c r="G185" s="84"/>
      <c r="H185" s="84"/>
      <c r="I185" s="85"/>
      <c r="J185" s="43">
        <v>354.94</v>
      </c>
      <c r="K185" s="43"/>
      <c r="L185" s="43"/>
      <c r="M185" s="43"/>
      <c r="N185" s="43"/>
      <c r="O185" s="43"/>
      <c r="P185" s="43"/>
    </row>
    <row r="186" spans="1:16" s="1" customFormat="1" ht="16.5" customHeight="1" x14ac:dyDescent="0.25">
      <c r="A186" s="83" t="s">
        <v>376</v>
      </c>
      <c r="B186" s="84"/>
      <c r="C186" s="84"/>
      <c r="D186" s="84"/>
      <c r="E186" s="84"/>
      <c r="F186" s="84"/>
      <c r="G186" s="84"/>
      <c r="H186" s="84"/>
      <c r="I186" s="85"/>
      <c r="J186" s="43">
        <v>2730403</v>
      </c>
      <c r="K186" s="43"/>
      <c r="L186" s="43"/>
      <c r="M186" s="43"/>
      <c r="N186" s="43"/>
      <c r="O186" s="43"/>
      <c r="P186" s="43"/>
    </row>
    <row r="187" spans="1:16" s="1" customFormat="1" ht="15" customHeight="1" x14ac:dyDescent="0.25">
      <c r="A187" s="83" t="s">
        <v>168</v>
      </c>
      <c r="B187" s="84"/>
      <c r="C187" s="84"/>
      <c r="D187" s="84"/>
      <c r="E187" s="84"/>
      <c r="F187" s="84"/>
      <c r="G187" s="84"/>
      <c r="H187" s="84"/>
      <c r="I187" s="85"/>
      <c r="J187" s="43">
        <v>2108.59</v>
      </c>
      <c r="K187" s="43"/>
      <c r="L187" s="43"/>
      <c r="M187" s="43"/>
      <c r="N187" s="43"/>
      <c r="O187" s="43"/>
      <c r="P187" s="43"/>
    </row>
    <row r="188" spans="1:16" s="1" customFormat="1" ht="44.25" hidden="1" customHeight="1" x14ac:dyDescent="0.25">
      <c r="A188" s="39" t="s">
        <v>302</v>
      </c>
      <c r="B188" s="39"/>
      <c r="C188" s="39"/>
      <c r="D188" s="39"/>
      <c r="E188" s="39"/>
      <c r="F188" s="39"/>
      <c r="G188" s="39"/>
      <c r="H188" s="39"/>
      <c r="I188" s="39"/>
      <c r="J188" s="39"/>
      <c r="K188" s="43">
        <v>0</v>
      </c>
      <c r="L188" s="43"/>
      <c r="M188" s="43"/>
      <c r="N188" s="43"/>
      <c r="O188" s="43"/>
      <c r="P188" s="43"/>
    </row>
    <row r="189" spans="1:16" s="1" customFormat="1" ht="45.75" hidden="1" customHeight="1" x14ac:dyDescent="0.25">
      <c r="A189" s="39" t="s">
        <v>303</v>
      </c>
      <c r="B189" s="39"/>
      <c r="C189" s="39"/>
      <c r="D189" s="39"/>
      <c r="E189" s="39"/>
      <c r="F189" s="39"/>
      <c r="G189" s="39"/>
      <c r="H189" s="39"/>
      <c r="I189" s="39"/>
      <c r="J189" s="39"/>
      <c r="K189" s="43">
        <v>0</v>
      </c>
      <c r="L189" s="43"/>
      <c r="M189" s="43"/>
      <c r="N189" s="43"/>
      <c r="O189" s="43"/>
      <c r="P189" s="43"/>
    </row>
    <row r="190" spans="1:16" s="1" customFormat="1" ht="20.25" customHeight="1" x14ac:dyDescent="0.25">
      <c r="A190" s="67" t="s">
        <v>2</v>
      </c>
      <c r="B190" s="68"/>
      <c r="C190" s="68"/>
      <c r="D190" s="68"/>
      <c r="E190" s="68"/>
      <c r="F190" s="68"/>
      <c r="G190" s="68"/>
      <c r="H190" s="68"/>
      <c r="I190" s="68"/>
      <c r="J190" s="68"/>
      <c r="K190" s="68"/>
      <c r="L190" s="379">
        <f>+L145+L158+L161+L168+L175+L182</f>
        <v>332295801.50999993</v>
      </c>
      <c r="M190" s="169"/>
      <c r="N190" s="169"/>
      <c r="O190" s="169"/>
      <c r="P190" s="170"/>
    </row>
    <row r="191" spans="1:16" s="1" customFormat="1" ht="20.25" customHeight="1" x14ac:dyDescent="0.25">
      <c r="A191" s="63" t="s">
        <v>14</v>
      </c>
      <c r="B191" s="64"/>
      <c r="C191" s="64"/>
      <c r="D191" s="64"/>
      <c r="E191" s="64"/>
      <c r="F191" s="64"/>
      <c r="G191" s="64"/>
      <c r="H191" s="64"/>
      <c r="I191" s="64"/>
      <c r="J191" s="64"/>
      <c r="K191" s="64"/>
      <c r="L191" s="65">
        <f>+L190+L142</f>
        <v>488762632.94999993</v>
      </c>
      <c r="M191" s="65"/>
      <c r="N191" s="65"/>
      <c r="O191" s="65"/>
      <c r="P191" s="66"/>
    </row>
    <row r="192" spans="1:16" s="1" customFormat="1" ht="30.75" customHeight="1" x14ac:dyDescent="0.25">
      <c r="A192" s="28" t="s">
        <v>387</v>
      </c>
      <c r="B192" s="28"/>
      <c r="C192" s="28"/>
      <c r="D192" s="28"/>
      <c r="E192" s="28"/>
      <c r="F192" s="28"/>
      <c r="G192" s="28"/>
      <c r="H192" s="28"/>
      <c r="I192" s="28"/>
      <c r="J192" s="28"/>
      <c r="K192" s="28"/>
      <c r="L192" s="28"/>
      <c r="M192" s="28"/>
      <c r="N192" s="28"/>
      <c r="O192" s="28"/>
      <c r="P192" s="28"/>
    </row>
    <row r="193" spans="1:16" s="1" customFormat="1" x14ac:dyDescent="0.25">
      <c r="A193" s="145"/>
      <c r="B193" s="146"/>
      <c r="C193" s="146"/>
      <c r="D193" s="146"/>
      <c r="E193" s="146"/>
      <c r="F193" s="146"/>
      <c r="G193" s="146"/>
      <c r="H193" s="146"/>
      <c r="I193" s="146"/>
      <c r="J193" s="146"/>
      <c r="K193" s="146"/>
      <c r="L193" s="146"/>
      <c r="M193" s="146"/>
      <c r="N193" s="146"/>
      <c r="O193" s="146"/>
      <c r="P193" s="147"/>
    </row>
    <row r="194" spans="1:16" s="1" customFormat="1" ht="21" customHeight="1" x14ac:dyDescent="0.25">
      <c r="A194" s="95" t="s">
        <v>174</v>
      </c>
      <c r="B194" s="95"/>
      <c r="C194" s="95"/>
      <c r="D194" s="95"/>
      <c r="E194" s="95"/>
      <c r="F194" s="95"/>
      <c r="G194" s="95"/>
      <c r="H194" s="95"/>
      <c r="I194" s="95"/>
      <c r="J194" s="95"/>
      <c r="K194" s="95"/>
      <c r="L194" s="95"/>
      <c r="M194" s="95"/>
      <c r="N194" s="95"/>
      <c r="O194" s="95"/>
      <c r="P194" s="95"/>
    </row>
    <row r="195" spans="1:16" s="1" customFormat="1" ht="14.25" customHeight="1" x14ac:dyDescent="0.25">
      <c r="A195" s="92"/>
      <c r="B195" s="93"/>
      <c r="C195" s="93"/>
      <c r="D195" s="93"/>
      <c r="E195" s="93"/>
      <c r="F195" s="93"/>
      <c r="G195" s="93"/>
      <c r="H195" s="93"/>
      <c r="I195" s="93"/>
      <c r="J195" s="93"/>
      <c r="K195" s="93"/>
      <c r="L195" s="93"/>
      <c r="M195" s="93"/>
      <c r="N195" s="93"/>
      <c r="O195" s="93"/>
      <c r="P195" s="94"/>
    </row>
    <row r="196" spans="1:16" s="1" customFormat="1" ht="55.5" customHeight="1" x14ac:dyDescent="0.25">
      <c r="A196" s="57" t="s">
        <v>384</v>
      </c>
      <c r="B196" s="58"/>
      <c r="C196" s="58"/>
      <c r="D196" s="58"/>
      <c r="E196" s="58"/>
      <c r="F196" s="58"/>
      <c r="G196" s="58"/>
      <c r="H196" s="58"/>
      <c r="I196" s="58"/>
      <c r="J196" s="58"/>
      <c r="K196" s="58"/>
      <c r="L196" s="58"/>
      <c r="M196" s="58"/>
      <c r="N196" s="58"/>
      <c r="O196" s="58"/>
      <c r="P196" s="59"/>
    </row>
    <row r="197" spans="1:16" s="1" customFormat="1" ht="23.25" customHeight="1" x14ac:dyDescent="0.25">
      <c r="A197" s="130" t="s">
        <v>176</v>
      </c>
      <c r="B197" s="131"/>
      <c r="C197" s="131"/>
      <c r="D197" s="131"/>
      <c r="E197" s="131"/>
      <c r="F197" s="131"/>
      <c r="G197" s="132"/>
      <c r="H197" s="130" t="s">
        <v>377</v>
      </c>
      <c r="I197" s="131"/>
      <c r="J197" s="132"/>
      <c r="K197" s="344" t="s">
        <v>177</v>
      </c>
      <c r="L197" s="344"/>
      <c r="M197" s="344"/>
      <c r="N197" s="344"/>
      <c r="O197" s="344"/>
      <c r="P197" s="344"/>
    </row>
    <row r="198" spans="1:16" s="7" customFormat="1" ht="18" customHeight="1" x14ac:dyDescent="0.25">
      <c r="A198" s="127" t="s">
        <v>179</v>
      </c>
      <c r="B198" s="128"/>
      <c r="C198" s="128"/>
      <c r="D198" s="128"/>
      <c r="E198" s="128"/>
      <c r="F198" s="128"/>
      <c r="G198" s="129"/>
      <c r="H198" s="137">
        <v>123031518.22</v>
      </c>
      <c r="I198" s="137"/>
      <c r="J198" s="137"/>
      <c r="K198" s="133">
        <f>(100%/H$212)*(H198)</f>
        <v>0.50562225217993828</v>
      </c>
      <c r="L198" s="133"/>
      <c r="M198" s="133"/>
      <c r="N198" s="133"/>
      <c r="O198" s="133"/>
      <c r="P198" s="133"/>
    </row>
    <row r="199" spans="1:16" s="7" customFormat="1" ht="18" customHeight="1" x14ac:dyDescent="0.25">
      <c r="A199" s="127" t="s">
        <v>178</v>
      </c>
      <c r="B199" s="128"/>
      <c r="C199" s="128"/>
      <c r="D199" s="128"/>
      <c r="E199" s="128"/>
      <c r="F199" s="128"/>
      <c r="G199" s="129"/>
      <c r="H199" s="137">
        <v>926097.66</v>
      </c>
      <c r="I199" s="137"/>
      <c r="J199" s="137"/>
      <c r="K199" s="133">
        <f>(100%/H$212)*(H199)</f>
        <v>3.8059807061021148E-3</v>
      </c>
      <c r="L199" s="133"/>
      <c r="M199" s="133"/>
      <c r="N199" s="133"/>
      <c r="O199" s="133"/>
      <c r="P199" s="133"/>
    </row>
    <row r="200" spans="1:16" s="7" customFormat="1" ht="18" customHeight="1" x14ac:dyDescent="0.25">
      <c r="A200" s="127" t="s">
        <v>180</v>
      </c>
      <c r="B200" s="128"/>
      <c r="C200" s="128"/>
      <c r="D200" s="128"/>
      <c r="E200" s="128"/>
      <c r="F200" s="128"/>
      <c r="G200" s="129"/>
      <c r="H200" s="137">
        <v>28297946.170000002</v>
      </c>
      <c r="I200" s="137"/>
      <c r="J200" s="137"/>
      <c r="K200" s="133">
        <f>(100%/H$212)*(H200)</f>
        <v>0.11629598237548321</v>
      </c>
      <c r="L200" s="133"/>
      <c r="M200" s="133"/>
      <c r="N200" s="133"/>
      <c r="O200" s="133"/>
      <c r="P200" s="133"/>
    </row>
    <row r="201" spans="1:16" s="7" customFormat="1" ht="17.25" hidden="1" customHeight="1" x14ac:dyDescent="0.25">
      <c r="A201" s="127" t="s">
        <v>194</v>
      </c>
      <c r="B201" s="128"/>
      <c r="C201" s="128"/>
      <c r="D201" s="128"/>
      <c r="E201" s="128"/>
      <c r="F201" s="128"/>
      <c r="G201" s="129"/>
      <c r="H201" s="137">
        <v>0</v>
      </c>
      <c r="I201" s="137"/>
      <c r="J201" s="137"/>
      <c r="K201" s="133">
        <f t="shared" ref="K201:K211" si="0">(100%/H$212)*(H201)</f>
        <v>0</v>
      </c>
      <c r="L201" s="133"/>
      <c r="M201" s="133"/>
      <c r="N201" s="133"/>
      <c r="O201" s="133"/>
      <c r="P201" s="133"/>
    </row>
    <row r="202" spans="1:16" s="7" customFormat="1" ht="18" customHeight="1" x14ac:dyDescent="0.25">
      <c r="A202" s="127" t="s">
        <v>181</v>
      </c>
      <c r="B202" s="128"/>
      <c r="C202" s="128"/>
      <c r="D202" s="128"/>
      <c r="E202" s="128"/>
      <c r="F202" s="128"/>
      <c r="G202" s="129"/>
      <c r="H202" s="137">
        <v>60280181.899999999</v>
      </c>
      <c r="I202" s="137"/>
      <c r="J202" s="137"/>
      <c r="K202" s="133">
        <f>(100%/H$212)*(H202)</f>
        <v>0.24773327822869773</v>
      </c>
      <c r="L202" s="133"/>
      <c r="M202" s="133"/>
      <c r="N202" s="133"/>
      <c r="O202" s="133"/>
      <c r="P202" s="133"/>
    </row>
    <row r="203" spans="1:16" s="7" customFormat="1" ht="18.75" customHeight="1" x14ac:dyDescent="0.25">
      <c r="A203" s="127" t="s">
        <v>182</v>
      </c>
      <c r="B203" s="128"/>
      <c r="C203" s="128"/>
      <c r="D203" s="128"/>
      <c r="E203" s="128"/>
      <c r="F203" s="128"/>
      <c r="G203" s="129"/>
      <c r="H203" s="137">
        <v>24440256.23</v>
      </c>
      <c r="I203" s="137"/>
      <c r="J203" s="137"/>
      <c r="K203" s="133">
        <f>(100%/H$212)*(H203)</f>
        <v>0.10044204588916897</v>
      </c>
      <c r="L203" s="133"/>
      <c r="M203" s="133"/>
      <c r="N203" s="133"/>
      <c r="O203" s="133"/>
      <c r="P203" s="133"/>
    </row>
    <row r="204" spans="1:16" s="7" customFormat="1" ht="18" customHeight="1" x14ac:dyDescent="0.25">
      <c r="A204" s="127" t="s">
        <v>183</v>
      </c>
      <c r="B204" s="128"/>
      <c r="C204" s="128"/>
      <c r="D204" s="128"/>
      <c r="E204" s="128"/>
      <c r="F204" s="128"/>
      <c r="G204" s="129"/>
      <c r="H204" s="137">
        <v>83661.37</v>
      </c>
      <c r="I204" s="137"/>
      <c r="J204" s="137"/>
      <c r="K204" s="133">
        <f>(100%/H$212)*(H204)</f>
        <v>3.4382287508001071E-4</v>
      </c>
      <c r="L204" s="133"/>
      <c r="M204" s="133"/>
      <c r="N204" s="133"/>
      <c r="O204" s="133"/>
      <c r="P204" s="133"/>
    </row>
    <row r="205" spans="1:16" s="7" customFormat="1" ht="18" hidden="1" customHeight="1" x14ac:dyDescent="0.25">
      <c r="A205" s="127" t="s">
        <v>187</v>
      </c>
      <c r="B205" s="128"/>
      <c r="C205" s="128"/>
      <c r="D205" s="128"/>
      <c r="E205" s="128"/>
      <c r="F205" s="128"/>
      <c r="G205" s="129"/>
      <c r="H205" s="137">
        <v>0</v>
      </c>
      <c r="I205" s="137"/>
      <c r="J205" s="137"/>
      <c r="K205" s="133">
        <f t="shared" si="0"/>
        <v>0</v>
      </c>
      <c r="L205" s="133"/>
      <c r="M205" s="133"/>
      <c r="N205" s="133"/>
      <c r="O205" s="133"/>
      <c r="P205" s="133"/>
    </row>
    <row r="206" spans="1:16" s="7" customFormat="1" ht="18" customHeight="1" x14ac:dyDescent="0.25">
      <c r="A206" s="127" t="s">
        <v>184</v>
      </c>
      <c r="B206" s="128"/>
      <c r="C206" s="128"/>
      <c r="D206" s="128"/>
      <c r="E206" s="128"/>
      <c r="F206" s="128"/>
      <c r="G206" s="129"/>
      <c r="H206" s="137">
        <v>2053787.07</v>
      </c>
      <c r="I206" s="137"/>
      <c r="J206" s="137"/>
      <c r="K206" s="133">
        <f>(100%/H$212)*(H206)</f>
        <v>8.4404424074044134E-3</v>
      </c>
      <c r="L206" s="133"/>
      <c r="M206" s="133"/>
      <c r="N206" s="133"/>
      <c r="O206" s="133"/>
      <c r="P206" s="133"/>
    </row>
    <row r="207" spans="1:16" s="7" customFormat="1" ht="17.25" hidden="1" customHeight="1" x14ac:dyDescent="0.25">
      <c r="A207" s="127" t="s">
        <v>188</v>
      </c>
      <c r="B207" s="128"/>
      <c r="C207" s="128"/>
      <c r="D207" s="128"/>
      <c r="E207" s="128"/>
      <c r="F207" s="128"/>
      <c r="G207" s="129"/>
      <c r="H207" s="137">
        <v>0</v>
      </c>
      <c r="I207" s="137"/>
      <c r="J207" s="137"/>
      <c r="K207" s="133">
        <f t="shared" si="0"/>
        <v>0</v>
      </c>
      <c r="L207" s="133"/>
      <c r="M207" s="133"/>
      <c r="N207" s="133"/>
      <c r="O207" s="133"/>
      <c r="P207" s="133"/>
    </row>
    <row r="208" spans="1:16" s="7" customFormat="1" ht="17.25" hidden="1" customHeight="1" x14ac:dyDescent="0.25">
      <c r="A208" s="127" t="s">
        <v>189</v>
      </c>
      <c r="B208" s="128"/>
      <c r="C208" s="128"/>
      <c r="D208" s="128"/>
      <c r="E208" s="128"/>
      <c r="F208" s="128"/>
      <c r="G208" s="129"/>
      <c r="H208" s="137">
        <v>0</v>
      </c>
      <c r="I208" s="137"/>
      <c r="J208" s="137"/>
      <c r="K208" s="133">
        <f t="shared" si="0"/>
        <v>0</v>
      </c>
      <c r="L208" s="133"/>
      <c r="M208" s="133"/>
      <c r="N208" s="133"/>
      <c r="O208" s="133"/>
      <c r="P208" s="133"/>
    </row>
    <row r="209" spans="1:16" s="7" customFormat="1" ht="17.25" hidden="1" customHeight="1" x14ac:dyDescent="0.25">
      <c r="A209" s="127" t="s">
        <v>330</v>
      </c>
      <c r="B209" s="128"/>
      <c r="C209" s="128"/>
      <c r="D209" s="128"/>
      <c r="E209" s="128"/>
      <c r="F209" s="128"/>
      <c r="G209" s="129"/>
      <c r="H209" s="137">
        <v>0</v>
      </c>
      <c r="I209" s="137"/>
      <c r="J209" s="137"/>
      <c r="K209" s="133">
        <f t="shared" si="0"/>
        <v>0</v>
      </c>
      <c r="L209" s="133"/>
      <c r="M209" s="133"/>
      <c r="N209" s="133"/>
      <c r="O209" s="133"/>
      <c r="P209" s="133"/>
    </row>
    <row r="210" spans="1:16" s="7" customFormat="1" ht="17.25" customHeight="1" x14ac:dyDescent="0.25">
      <c r="A210" s="127" t="s">
        <v>23</v>
      </c>
      <c r="B210" s="128"/>
      <c r="C210" s="128"/>
      <c r="D210" s="128"/>
      <c r="E210" s="128"/>
      <c r="F210" s="128"/>
      <c r="G210" s="129"/>
      <c r="H210" s="137">
        <v>4213496.92</v>
      </c>
      <c r="I210" s="137"/>
      <c r="J210" s="137"/>
      <c r="K210" s="133">
        <f>(100%/H$212)*(H210)</f>
        <v>1.7316195338125229E-2</v>
      </c>
      <c r="L210" s="133"/>
      <c r="M210" s="133"/>
      <c r="N210" s="133"/>
      <c r="O210" s="133"/>
      <c r="P210" s="133"/>
    </row>
    <row r="211" spans="1:16" s="7" customFormat="1" ht="18" hidden="1" customHeight="1" x14ac:dyDescent="0.25">
      <c r="A211" s="127" t="s">
        <v>185</v>
      </c>
      <c r="B211" s="128"/>
      <c r="C211" s="128"/>
      <c r="D211" s="128"/>
      <c r="E211" s="128"/>
      <c r="F211" s="128"/>
      <c r="G211" s="129"/>
      <c r="H211" s="137">
        <v>0</v>
      </c>
      <c r="I211" s="137"/>
      <c r="J211" s="137"/>
      <c r="K211" s="133">
        <f t="shared" si="0"/>
        <v>0</v>
      </c>
      <c r="L211" s="133"/>
      <c r="M211" s="133"/>
      <c r="N211" s="133"/>
      <c r="O211" s="133"/>
      <c r="P211" s="133"/>
    </row>
    <row r="212" spans="1:16" s="7" customFormat="1" ht="18.75" customHeight="1" x14ac:dyDescent="0.25">
      <c r="A212" s="350" t="s">
        <v>87</v>
      </c>
      <c r="B212" s="351"/>
      <c r="C212" s="351"/>
      <c r="D212" s="351"/>
      <c r="E212" s="351"/>
      <c r="F212" s="351"/>
      <c r="G212" s="352"/>
      <c r="H212" s="349">
        <f>SUM(H198:J211)</f>
        <v>243326945.53999999</v>
      </c>
      <c r="I212" s="349"/>
      <c r="J212" s="349"/>
      <c r="K212" s="183">
        <f>SUM(K198:P211)</f>
        <v>1</v>
      </c>
      <c r="L212" s="183"/>
      <c r="M212" s="183"/>
      <c r="N212" s="183"/>
      <c r="O212" s="183"/>
      <c r="P212" s="183"/>
    </row>
    <row r="213" spans="1:16" s="1" customFormat="1" ht="18" customHeight="1" x14ac:dyDescent="0.25">
      <c r="A213" s="145"/>
      <c r="B213" s="146"/>
      <c r="C213" s="146"/>
      <c r="D213" s="146"/>
      <c r="E213" s="146"/>
      <c r="F213" s="146"/>
      <c r="G213" s="146"/>
      <c r="H213" s="146"/>
      <c r="I213" s="146"/>
      <c r="J213" s="146"/>
      <c r="K213" s="146"/>
      <c r="L213" s="146"/>
      <c r="M213" s="146"/>
      <c r="N213" s="146"/>
      <c r="O213" s="146"/>
      <c r="P213" s="147"/>
    </row>
    <row r="214" spans="1:16" ht="21" customHeight="1" x14ac:dyDescent="0.25">
      <c r="A214" s="126" t="s">
        <v>143</v>
      </c>
      <c r="B214" s="126"/>
      <c r="C214" s="126"/>
      <c r="D214" s="126"/>
      <c r="E214" s="126"/>
      <c r="F214" s="126"/>
      <c r="G214" s="126"/>
      <c r="H214" s="126"/>
      <c r="I214" s="126"/>
      <c r="J214" s="126"/>
      <c r="K214" s="126"/>
      <c r="L214" s="126"/>
      <c r="M214" s="126"/>
      <c r="N214" s="126"/>
      <c r="O214" s="126"/>
      <c r="P214" s="126"/>
    </row>
    <row r="215" spans="1:16" x14ac:dyDescent="0.25">
      <c r="A215" s="189"/>
      <c r="B215" s="190"/>
      <c r="C215" s="190"/>
      <c r="D215" s="190"/>
      <c r="E215" s="190"/>
      <c r="F215" s="190"/>
      <c r="G215" s="190"/>
      <c r="H215" s="190"/>
      <c r="I215" s="190"/>
      <c r="J215" s="190"/>
      <c r="K215" s="190"/>
      <c r="L215" s="190"/>
      <c r="M215" s="190"/>
      <c r="N215" s="190"/>
      <c r="O215" s="190"/>
      <c r="P215" s="191"/>
    </row>
    <row r="216" spans="1:16" ht="21" customHeight="1" x14ac:dyDescent="0.25">
      <c r="A216" s="186" t="s">
        <v>152</v>
      </c>
      <c r="B216" s="187"/>
      <c r="C216" s="187"/>
      <c r="D216" s="187"/>
      <c r="E216" s="187"/>
      <c r="F216" s="187"/>
      <c r="G216" s="187"/>
      <c r="H216" s="187"/>
      <c r="I216" s="187"/>
      <c r="J216" s="187"/>
      <c r="K216" s="187"/>
      <c r="L216" s="187"/>
      <c r="M216" s="187"/>
      <c r="N216" s="187"/>
      <c r="O216" s="187"/>
      <c r="P216" s="188"/>
    </row>
    <row r="217" spans="1:16" ht="20.25" customHeight="1" x14ac:dyDescent="0.25">
      <c r="A217" s="141" t="s">
        <v>144</v>
      </c>
      <c r="B217" s="142"/>
      <c r="C217" s="142"/>
      <c r="D217" s="142"/>
      <c r="E217" s="142"/>
      <c r="F217" s="142"/>
      <c r="G217" s="142"/>
      <c r="H217" s="142"/>
      <c r="I217" s="142"/>
      <c r="J217" s="142"/>
      <c r="K217" s="142"/>
      <c r="L217" s="142"/>
      <c r="M217" s="142"/>
      <c r="N217" s="142"/>
      <c r="O217" s="142"/>
      <c r="P217" s="143"/>
    </row>
    <row r="218" spans="1:16" ht="18" customHeight="1" x14ac:dyDescent="0.25">
      <c r="A218" s="63" t="s">
        <v>144</v>
      </c>
      <c r="B218" s="64"/>
      <c r="C218" s="64"/>
      <c r="D218" s="64"/>
      <c r="E218" s="64"/>
      <c r="F218" s="64"/>
      <c r="G218" s="64"/>
      <c r="H218" s="64"/>
      <c r="I218" s="64"/>
      <c r="J218" s="64"/>
      <c r="K218" s="64"/>
      <c r="L218" s="184">
        <f>+L220+L222</f>
        <v>755532539.75000012</v>
      </c>
      <c r="M218" s="184"/>
      <c r="N218" s="184"/>
      <c r="O218" s="184"/>
      <c r="P218" s="185"/>
    </row>
    <row r="219" spans="1:16" x14ac:dyDescent="0.25">
      <c r="A219" s="134"/>
      <c r="B219" s="135"/>
      <c r="C219" s="135"/>
      <c r="D219" s="135"/>
      <c r="E219" s="135"/>
      <c r="F219" s="135"/>
      <c r="G219" s="135"/>
      <c r="H219" s="135"/>
      <c r="I219" s="135"/>
      <c r="J219" s="135"/>
      <c r="K219" s="135"/>
      <c r="L219" s="135"/>
      <c r="M219" s="135"/>
      <c r="N219" s="135"/>
      <c r="O219" s="135"/>
      <c r="P219" s="136"/>
    </row>
    <row r="220" spans="1:16" x14ac:dyDescent="0.25">
      <c r="A220" s="63" t="s">
        <v>145</v>
      </c>
      <c r="B220" s="64"/>
      <c r="C220" s="64"/>
      <c r="D220" s="64"/>
      <c r="E220" s="64"/>
      <c r="F220" s="64"/>
      <c r="G220" s="64"/>
      <c r="H220" s="64"/>
      <c r="I220" s="64"/>
      <c r="J220" s="64"/>
      <c r="K220" s="64"/>
      <c r="L220" s="184">
        <v>6627572.2300000004</v>
      </c>
      <c r="M220" s="184"/>
      <c r="N220" s="184"/>
      <c r="O220" s="184"/>
      <c r="P220" s="185"/>
    </row>
    <row r="221" spans="1:16" x14ac:dyDescent="0.25">
      <c r="A221" s="134"/>
      <c r="B221" s="135"/>
      <c r="C221" s="135"/>
      <c r="D221" s="135"/>
      <c r="E221" s="135"/>
      <c r="F221" s="135"/>
      <c r="G221" s="135"/>
      <c r="H221" s="135"/>
      <c r="I221" s="135"/>
      <c r="J221" s="135"/>
      <c r="K221" s="135"/>
      <c r="L221" s="135"/>
      <c r="M221" s="135"/>
      <c r="N221" s="135"/>
      <c r="O221" s="135"/>
      <c r="P221" s="136"/>
    </row>
    <row r="222" spans="1:16" s="1" customFormat="1" x14ac:dyDescent="0.25">
      <c r="A222" s="67" t="s">
        <v>60</v>
      </c>
      <c r="B222" s="68"/>
      <c r="C222" s="68"/>
      <c r="D222" s="68"/>
      <c r="E222" s="68"/>
      <c r="F222" s="68"/>
      <c r="G222" s="68"/>
      <c r="H222" s="68"/>
      <c r="I222" s="68"/>
      <c r="J222" s="68"/>
      <c r="K222" s="68"/>
      <c r="L222" s="192">
        <f>SUM(L226:P240)</f>
        <v>748904967.5200001</v>
      </c>
      <c r="M222" s="193"/>
      <c r="N222" s="193"/>
      <c r="O222" s="193"/>
      <c r="P222" s="193"/>
    </row>
    <row r="223" spans="1:16" s="1" customFormat="1" x14ac:dyDescent="0.25">
      <c r="A223" s="150"/>
      <c r="B223" s="151"/>
      <c r="C223" s="151"/>
      <c r="D223" s="151"/>
      <c r="E223" s="151"/>
      <c r="F223" s="151"/>
      <c r="G223" s="151"/>
      <c r="H223" s="151"/>
      <c r="I223" s="151"/>
      <c r="J223" s="151"/>
      <c r="K223" s="151"/>
      <c r="L223" s="151"/>
      <c r="M223" s="151"/>
      <c r="N223" s="151"/>
      <c r="O223" s="151"/>
      <c r="P223" s="152"/>
    </row>
    <row r="224" spans="1:16" s="1" customFormat="1" ht="96" customHeight="1" x14ac:dyDescent="0.25">
      <c r="A224" s="57" t="s">
        <v>388</v>
      </c>
      <c r="B224" s="58"/>
      <c r="C224" s="58"/>
      <c r="D224" s="58"/>
      <c r="E224" s="58"/>
      <c r="F224" s="58"/>
      <c r="G224" s="58"/>
      <c r="H224" s="58"/>
      <c r="I224" s="58"/>
      <c r="J224" s="58"/>
      <c r="K224" s="58"/>
      <c r="L224" s="58"/>
      <c r="M224" s="58"/>
      <c r="N224" s="58"/>
      <c r="O224" s="58"/>
      <c r="P224" s="59"/>
    </row>
    <row r="225" spans="1:16" s="1" customFormat="1" x14ac:dyDescent="0.25">
      <c r="A225" s="180"/>
      <c r="B225" s="181"/>
      <c r="C225" s="181"/>
      <c r="D225" s="181"/>
      <c r="E225" s="181"/>
      <c r="F225" s="181"/>
      <c r="G225" s="181"/>
      <c r="H225" s="181"/>
      <c r="I225" s="181"/>
      <c r="J225" s="181"/>
      <c r="K225" s="181"/>
      <c r="L225" s="181"/>
      <c r="M225" s="181"/>
      <c r="N225" s="181"/>
      <c r="O225" s="181"/>
      <c r="P225" s="182"/>
    </row>
    <row r="226" spans="1:16" s="1" customFormat="1" ht="18" customHeight="1" x14ac:dyDescent="0.25">
      <c r="A226" s="148" t="s">
        <v>113</v>
      </c>
      <c r="B226" s="148"/>
      <c r="C226" s="148"/>
      <c r="D226" s="148"/>
      <c r="E226" s="148"/>
      <c r="F226" s="148"/>
      <c r="G226" s="148"/>
      <c r="H226" s="148"/>
      <c r="I226" s="148"/>
      <c r="J226" s="148"/>
      <c r="K226" s="148"/>
      <c r="L226" s="138">
        <v>300312530.93000001</v>
      </c>
      <c r="M226" s="138"/>
      <c r="N226" s="138"/>
      <c r="O226" s="138"/>
      <c r="P226" s="138"/>
    </row>
    <row r="227" spans="1:16" s="1" customFormat="1" ht="17.25" customHeight="1" x14ac:dyDescent="0.25">
      <c r="A227" s="148" t="s">
        <v>114</v>
      </c>
      <c r="B227" s="148"/>
      <c r="C227" s="148"/>
      <c r="D227" s="148"/>
      <c r="E227" s="148"/>
      <c r="F227" s="148"/>
      <c r="G227" s="148"/>
      <c r="H227" s="148"/>
      <c r="I227" s="148"/>
      <c r="J227" s="148"/>
      <c r="K227" s="148"/>
      <c r="L227" s="138">
        <v>7797.12</v>
      </c>
      <c r="M227" s="138"/>
      <c r="N227" s="138"/>
      <c r="O227" s="138"/>
      <c r="P227" s="138"/>
    </row>
    <row r="228" spans="1:16" s="1" customFormat="1" ht="16.5" customHeight="1" x14ac:dyDescent="0.25">
      <c r="A228" s="39" t="s">
        <v>115</v>
      </c>
      <c r="B228" s="39"/>
      <c r="C228" s="39"/>
      <c r="D228" s="39"/>
      <c r="E228" s="39"/>
      <c r="F228" s="39"/>
      <c r="G228" s="39"/>
      <c r="H228" s="39"/>
      <c r="I228" s="39"/>
      <c r="J228" s="39"/>
      <c r="K228" s="39"/>
      <c r="L228" s="380">
        <v>1223607.25</v>
      </c>
      <c r="M228" s="380"/>
      <c r="N228" s="380"/>
      <c r="O228" s="380"/>
      <c r="P228" s="380"/>
    </row>
    <row r="229" spans="1:16" s="1" customFormat="1" ht="16.5" customHeight="1" x14ac:dyDescent="0.25">
      <c r="A229" s="148" t="s">
        <v>0</v>
      </c>
      <c r="B229" s="148"/>
      <c r="C229" s="148"/>
      <c r="D229" s="148"/>
      <c r="E229" s="148"/>
      <c r="F229" s="148"/>
      <c r="G229" s="148"/>
      <c r="H229" s="148"/>
      <c r="I229" s="148"/>
      <c r="J229" s="148"/>
      <c r="K229" s="148"/>
      <c r="L229" s="138">
        <v>180117265.75</v>
      </c>
      <c r="M229" s="138"/>
      <c r="N229" s="138"/>
      <c r="O229" s="138"/>
      <c r="P229" s="138"/>
    </row>
    <row r="230" spans="1:16" s="1" customFormat="1" ht="16.5" customHeight="1" x14ac:dyDescent="0.25">
      <c r="A230" s="148" t="s">
        <v>1</v>
      </c>
      <c r="B230" s="148"/>
      <c r="C230" s="148"/>
      <c r="D230" s="148"/>
      <c r="E230" s="148"/>
      <c r="F230" s="148"/>
      <c r="G230" s="148"/>
      <c r="H230" s="148"/>
      <c r="I230" s="148"/>
      <c r="J230" s="148"/>
      <c r="K230" s="148"/>
      <c r="L230" s="138">
        <v>4528427.16</v>
      </c>
      <c r="M230" s="138"/>
      <c r="N230" s="138"/>
      <c r="O230" s="138"/>
      <c r="P230" s="138"/>
    </row>
    <row r="231" spans="1:16" s="1" customFormat="1" ht="17.25" customHeight="1" x14ac:dyDescent="0.25">
      <c r="A231" s="148" t="s">
        <v>338</v>
      </c>
      <c r="B231" s="148"/>
      <c r="C231" s="148"/>
      <c r="D231" s="148"/>
      <c r="E231" s="148"/>
      <c r="F231" s="148"/>
      <c r="G231" s="148"/>
      <c r="H231" s="148"/>
      <c r="I231" s="148"/>
      <c r="J231" s="148"/>
      <c r="K231" s="148"/>
      <c r="L231" s="138">
        <v>9747062.9499999993</v>
      </c>
      <c r="M231" s="138"/>
      <c r="N231" s="138"/>
      <c r="O231" s="138"/>
      <c r="P231" s="138"/>
    </row>
    <row r="232" spans="1:16" s="1" customFormat="1" ht="17.25" hidden="1" customHeight="1" x14ac:dyDescent="0.25">
      <c r="A232" s="39" t="s">
        <v>116</v>
      </c>
      <c r="B232" s="39"/>
      <c r="C232" s="39"/>
      <c r="D232" s="39"/>
      <c r="E232" s="39"/>
      <c r="F232" s="39"/>
      <c r="G232" s="39"/>
      <c r="H232" s="39"/>
      <c r="I232" s="39"/>
      <c r="J232" s="39"/>
      <c r="K232" s="39"/>
      <c r="L232" s="380">
        <v>0</v>
      </c>
      <c r="M232" s="380"/>
      <c r="N232" s="380"/>
      <c r="O232" s="380"/>
      <c r="P232" s="380"/>
    </row>
    <row r="233" spans="1:16" s="1" customFormat="1" ht="17.25" customHeight="1" x14ac:dyDescent="0.25">
      <c r="A233" s="39" t="s">
        <v>351</v>
      </c>
      <c r="B233" s="39"/>
      <c r="C233" s="39"/>
      <c r="D233" s="39"/>
      <c r="E233" s="39"/>
      <c r="F233" s="39"/>
      <c r="G233" s="39"/>
      <c r="H233" s="39"/>
      <c r="I233" s="39"/>
      <c r="J233" s="39"/>
      <c r="K233" s="39"/>
      <c r="L233" s="140">
        <v>2395546.17</v>
      </c>
      <c r="M233" s="140"/>
      <c r="N233" s="140"/>
      <c r="O233" s="140"/>
      <c r="P233" s="140"/>
    </row>
    <row r="234" spans="1:16" s="1" customFormat="1" ht="17.25" customHeight="1" x14ac:dyDescent="0.25">
      <c r="A234" s="148" t="s">
        <v>73</v>
      </c>
      <c r="B234" s="148"/>
      <c r="C234" s="148"/>
      <c r="D234" s="148"/>
      <c r="E234" s="148"/>
      <c r="F234" s="148"/>
      <c r="G234" s="148"/>
      <c r="H234" s="148"/>
      <c r="I234" s="148"/>
      <c r="J234" s="148"/>
      <c r="K234" s="148"/>
      <c r="L234" s="380">
        <v>8688759.25</v>
      </c>
      <c r="M234" s="380"/>
      <c r="N234" s="380"/>
      <c r="O234" s="380"/>
      <c r="P234" s="380"/>
    </row>
    <row r="235" spans="1:16" s="1" customFormat="1" ht="18" customHeight="1" x14ac:dyDescent="0.25">
      <c r="A235" s="148" t="s">
        <v>117</v>
      </c>
      <c r="B235" s="148"/>
      <c r="C235" s="148"/>
      <c r="D235" s="148"/>
      <c r="E235" s="148"/>
      <c r="F235" s="148"/>
      <c r="G235" s="148"/>
      <c r="H235" s="148"/>
      <c r="I235" s="148"/>
      <c r="J235" s="148"/>
      <c r="K235" s="148"/>
      <c r="L235" s="380">
        <v>34759821.840000004</v>
      </c>
      <c r="M235" s="380"/>
      <c r="N235" s="380"/>
      <c r="O235" s="380"/>
      <c r="P235" s="380"/>
    </row>
    <row r="236" spans="1:16" s="1" customFormat="1" ht="18.75" customHeight="1" x14ac:dyDescent="0.25">
      <c r="A236" s="148" t="s">
        <v>74</v>
      </c>
      <c r="B236" s="148"/>
      <c r="C236" s="148"/>
      <c r="D236" s="148"/>
      <c r="E236" s="148"/>
      <c r="F236" s="148"/>
      <c r="G236" s="148"/>
      <c r="H236" s="148"/>
      <c r="I236" s="148"/>
      <c r="J236" s="148"/>
      <c r="K236" s="148"/>
      <c r="L236" s="138">
        <v>51175058.189999998</v>
      </c>
      <c r="M236" s="138"/>
      <c r="N236" s="138"/>
      <c r="O236" s="138"/>
      <c r="P236" s="138"/>
    </row>
    <row r="237" spans="1:16" s="1" customFormat="1" ht="17.25" customHeight="1" x14ac:dyDescent="0.25">
      <c r="A237" s="148" t="s">
        <v>75</v>
      </c>
      <c r="B237" s="148"/>
      <c r="C237" s="148"/>
      <c r="D237" s="148"/>
      <c r="E237" s="148"/>
      <c r="F237" s="148"/>
      <c r="G237" s="148"/>
      <c r="H237" s="148"/>
      <c r="I237" s="148"/>
      <c r="J237" s="148"/>
      <c r="K237" s="148"/>
      <c r="L237" s="138">
        <v>99081829.069999993</v>
      </c>
      <c r="M237" s="138"/>
      <c r="N237" s="138"/>
      <c r="O237" s="138"/>
      <c r="P237" s="138"/>
    </row>
    <row r="238" spans="1:16" s="1" customFormat="1" ht="18" customHeight="1" x14ac:dyDescent="0.25">
      <c r="A238" s="39" t="s">
        <v>76</v>
      </c>
      <c r="B238" s="39"/>
      <c r="C238" s="39"/>
      <c r="D238" s="39"/>
      <c r="E238" s="39"/>
      <c r="F238" s="39"/>
      <c r="G238" s="39"/>
      <c r="H238" s="39"/>
      <c r="I238" s="39"/>
      <c r="J238" s="39"/>
      <c r="K238" s="39"/>
      <c r="L238" s="380">
        <v>39809669.920000002</v>
      </c>
      <c r="M238" s="380"/>
      <c r="N238" s="380"/>
      <c r="O238" s="380"/>
      <c r="P238" s="380"/>
    </row>
    <row r="239" spans="1:16" s="1" customFormat="1" ht="17.25" customHeight="1" x14ac:dyDescent="0.25">
      <c r="A239" s="39" t="s">
        <v>130</v>
      </c>
      <c r="B239" s="39"/>
      <c r="C239" s="39"/>
      <c r="D239" s="39"/>
      <c r="E239" s="39"/>
      <c r="F239" s="39"/>
      <c r="G239" s="39"/>
      <c r="H239" s="39"/>
      <c r="I239" s="39"/>
      <c r="J239" s="39"/>
      <c r="K239" s="39"/>
      <c r="L239" s="380">
        <v>15443273.960000001</v>
      </c>
      <c r="M239" s="380"/>
      <c r="N239" s="380"/>
      <c r="O239" s="380"/>
      <c r="P239" s="380"/>
    </row>
    <row r="240" spans="1:16" s="1" customFormat="1" ht="18.75" customHeight="1" x14ac:dyDescent="0.25">
      <c r="A240" s="39" t="s">
        <v>316</v>
      </c>
      <c r="B240" s="39"/>
      <c r="C240" s="39"/>
      <c r="D240" s="39"/>
      <c r="E240" s="39"/>
      <c r="F240" s="39"/>
      <c r="G240" s="39"/>
      <c r="H240" s="39"/>
      <c r="I240" s="39"/>
      <c r="J240" s="39"/>
      <c r="K240" s="39"/>
      <c r="L240" s="380">
        <v>1614317.96</v>
      </c>
      <c r="M240" s="380"/>
      <c r="N240" s="380"/>
      <c r="O240" s="380"/>
      <c r="P240" s="380"/>
    </row>
    <row r="241" spans="1:16" s="1" customFormat="1" x14ac:dyDescent="0.25">
      <c r="A241" s="382"/>
      <c r="B241" s="382"/>
      <c r="C241" s="382"/>
      <c r="D241" s="382"/>
      <c r="E241" s="382"/>
      <c r="F241" s="382"/>
      <c r="G241" s="382"/>
      <c r="H241" s="382"/>
      <c r="I241" s="382"/>
      <c r="J241" s="382"/>
      <c r="K241" s="382"/>
      <c r="L241" s="382"/>
      <c r="M241" s="382"/>
      <c r="N241" s="382"/>
      <c r="O241" s="382"/>
      <c r="P241" s="382"/>
    </row>
    <row r="242" spans="1:16" x14ac:dyDescent="0.25">
      <c r="A242" s="149" t="s">
        <v>272</v>
      </c>
      <c r="B242" s="149"/>
      <c r="C242" s="149"/>
      <c r="D242" s="149"/>
      <c r="E242" s="149"/>
      <c r="F242" s="149"/>
      <c r="G242" s="149"/>
      <c r="H242" s="149"/>
      <c r="I242" s="149"/>
      <c r="J242" s="149"/>
      <c r="K242" s="149"/>
      <c r="L242" s="149"/>
      <c r="M242" s="149"/>
      <c r="N242" s="149"/>
      <c r="O242" s="149"/>
      <c r="P242" s="149"/>
    </row>
    <row r="243" spans="1:16" ht="21.75" customHeight="1" x14ac:dyDescent="0.25">
      <c r="A243" s="175" t="s">
        <v>266</v>
      </c>
      <c r="B243" s="175"/>
      <c r="C243" s="175"/>
      <c r="D243" s="175"/>
      <c r="E243" s="175"/>
      <c r="F243" s="175"/>
      <c r="G243" s="175"/>
      <c r="H243" s="175"/>
      <c r="I243" s="175"/>
      <c r="J243" s="175"/>
      <c r="K243" s="175"/>
      <c r="L243" s="175"/>
      <c r="M243" s="175"/>
      <c r="N243" s="175"/>
      <c r="O243" s="175"/>
      <c r="P243" s="175"/>
    </row>
    <row r="244" spans="1:16" ht="80.25" customHeight="1" x14ac:dyDescent="0.25">
      <c r="A244" s="27" t="s">
        <v>389</v>
      </c>
      <c r="B244" s="27"/>
      <c r="C244" s="27"/>
      <c r="D244" s="27"/>
      <c r="E244" s="27"/>
      <c r="F244" s="27"/>
      <c r="G244" s="27"/>
      <c r="H244" s="27"/>
      <c r="I244" s="27"/>
      <c r="J244" s="27"/>
      <c r="K244" s="27"/>
      <c r="L244" s="27"/>
      <c r="M244" s="27"/>
      <c r="N244" s="27"/>
      <c r="O244" s="27"/>
      <c r="P244" s="27"/>
    </row>
    <row r="245" spans="1:16" ht="24" customHeight="1" x14ac:dyDescent="0.25">
      <c r="A245" s="139" t="s">
        <v>36</v>
      </c>
      <c r="B245" s="139"/>
      <c r="C245" s="139"/>
      <c r="D245" s="139"/>
      <c r="E245" s="139"/>
      <c r="F245" s="139" t="s">
        <v>88</v>
      </c>
      <c r="G245" s="139"/>
      <c r="H245" s="139" t="s">
        <v>89</v>
      </c>
      <c r="I245" s="139"/>
      <c r="J245" s="139" t="s">
        <v>90</v>
      </c>
      <c r="K245" s="139"/>
      <c r="L245" s="139" t="s">
        <v>91</v>
      </c>
      <c r="M245" s="139"/>
      <c r="N245" s="220" t="s">
        <v>2</v>
      </c>
      <c r="O245" s="220"/>
      <c r="P245" s="220"/>
    </row>
    <row r="246" spans="1:16" ht="16.5" customHeight="1" x14ac:dyDescent="0.25">
      <c r="A246" s="160"/>
      <c r="B246" s="160"/>
      <c r="C246" s="160"/>
      <c r="D246" s="160"/>
      <c r="E246" s="160"/>
      <c r="F246" s="160"/>
      <c r="G246" s="160"/>
      <c r="H246" s="160"/>
      <c r="I246" s="160"/>
      <c r="J246" s="160"/>
      <c r="K246" s="160"/>
      <c r="L246" s="160"/>
      <c r="M246" s="160"/>
      <c r="N246" s="160"/>
      <c r="O246" s="160"/>
      <c r="P246" s="160"/>
    </row>
    <row r="247" spans="1:16" s="2" customFormat="1" ht="15" customHeight="1" x14ac:dyDescent="0.25">
      <c r="A247" s="39" t="s">
        <v>346</v>
      </c>
      <c r="B247" s="39"/>
      <c r="C247" s="39"/>
      <c r="D247" s="39"/>
      <c r="E247" s="39"/>
      <c r="F247" s="140">
        <v>0</v>
      </c>
      <c r="G247" s="140"/>
      <c r="H247" s="140">
        <v>0</v>
      </c>
      <c r="I247" s="140"/>
      <c r="J247" s="140">
        <v>0</v>
      </c>
      <c r="K247" s="140"/>
      <c r="L247" s="140">
        <v>1114578.6100000001</v>
      </c>
      <c r="M247" s="140"/>
      <c r="N247" s="179">
        <f>SUM(F247:M247)</f>
        <v>1114578.6100000001</v>
      </c>
      <c r="O247" s="179"/>
      <c r="P247" s="179"/>
    </row>
    <row r="248" spans="1:16" s="5" customFormat="1" ht="15" customHeight="1" x14ac:dyDescent="0.25">
      <c r="A248" s="39" t="s">
        <v>347</v>
      </c>
      <c r="B248" s="39"/>
      <c r="C248" s="39"/>
      <c r="D248" s="39"/>
      <c r="E248" s="39"/>
      <c r="F248" s="140">
        <v>215071679.02000001</v>
      </c>
      <c r="G248" s="140"/>
      <c r="H248" s="140">
        <v>8487779.1600000001</v>
      </c>
      <c r="I248" s="140"/>
      <c r="J248" s="140">
        <v>1.01</v>
      </c>
      <c r="K248" s="140"/>
      <c r="L248" s="140">
        <v>195317</v>
      </c>
      <c r="M248" s="140"/>
      <c r="N248" s="179">
        <f t="shared" ref="N248:N250" si="1">SUM(F248:M248)</f>
        <v>223754776.19</v>
      </c>
      <c r="O248" s="179"/>
      <c r="P248" s="179"/>
    </row>
    <row r="249" spans="1:16" s="5" customFormat="1" x14ac:dyDescent="0.25">
      <c r="A249" s="373" t="s">
        <v>348</v>
      </c>
      <c r="B249" s="373"/>
      <c r="C249" s="373"/>
      <c r="D249" s="373"/>
      <c r="E249" s="373"/>
      <c r="F249" s="140">
        <v>255000</v>
      </c>
      <c r="G249" s="140"/>
      <c r="H249" s="140">
        <v>0</v>
      </c>
      <c r="I249" s="140"/>
      <c r="J249" s="140">
        <v>0</v>
      </c>
      <c r="K249" s="140"/>
      <c r="L249" s="140">
        <v>0</v>
      </c>
      <c r="M249" s="140"/>
      <c r="N249" s="179">
        <f t="shared" si="1"/>
        <v>255000</v>
      </c>
      <c r="O249" s="179"/>
      <c r="P249" s="179"/>
    </row>
    <row r="250" spans="1:16" s="5" customFormat="1" ht="26.25" customHeight="1" x14ac:dyDescent="0.25">
      <c r="A250" s="39" t="s">
        <v>349</v>
      </c>
      <c r="B250" s="39"/>
      <c r="C250" s="39"/>
      <c r="D250" s="39"/>
      <c r="E250" s="39"/>
      <c r="F250" s="140">
        <v>933182.78</v>
      </c>
      <c r="G250" s="140"/>
      <c r="H250" s="140">
        <v>0</v>
      </c>
      <c r="I250" s="140"/>
      <c r="J250" s="140">
        <v>0</v>
      </c>
      <c r="K250" s="140"/>
      <c r="L250" s="140">
        <v>59.94</v>
      </c>
      <c r="M250" s="140"/>
      <c r="N250" s="179">
        <f t="shared" si="1"/>
        <v>933242.72</v>
      </c>
      <c r="O250" s="179"/>
      <c r="P250" s="179"/>
    </row>
    <row r="251" spans="1:16" s="5" customFormat="1" ht="15" customHeight="1" x14ac:dyDescent="0.25">
      <c r="A251" s="174" t="s">
        <v>37</v>
      </c>
      <c r="B251" s="174"/>
      <c r="C251" s="174"/>
      <c r="D251" s="174"/>
      <c r="E251" s="174"/>
      <c r="F251" s="179">
        <f>SUM(F247:G250)</f>
        <v>216259861.80000001</v>
      </c>
      <c r="G251" s="179"/>
      <c r="H251" s="171">
        <f>SUM(H247:I250)</f>
        <v>8487779.1600000001</v>
      </c>
      <c r="I251" s="171"/>
      <c r="J251" s="171">
        <f>SUM(J247:K250)</f>
        <v>1.01</v>
      </c>
      <c r="K251" s="171"/>
      <c r="L251" s="171">
        <f>SUM(L247:M250)</f>
        <v>1309955.55</v>
      </c>
      <c r="M251" s="171"/>
      <c r="N251" s="179">
        <f>SUM(N247:P250)</f>
        <v>226057597.52000001</v>
      </c>
      <c r="O251" s="179"/>
      <c r="P251" s="179"/>
    </row>
    <row r="252" spans="1:16" x14ac:dyDescent="0.25">
      <c r="A252" s="174"/>
      <c r="B252" s="174"/>
      <c r="C252" s="174"/>
      <c r="D252" s="174"/>
      <c r="E252" s="174"/>
      <c r="F252" s="174"/>
      <c r="G252" s="174"/>
      <c r="H252" s="174"/>
      <c r="I252" s="174"/>
      <c r="J252" s="174"/>
      <c r="K252" s="174"/>
      <c r="L252" s="174"/>
      <c r="M252" s="174"/>
      <c r="N252" s="174"/>
      <c r="O252" s="174"/>
      <c r="P252" s="174"/>
    </row>
    <row r="253" spans="1:16" s="5" customFormat="1" ht="24" customHeight="1" x14ac:dyDescent="0.25">
      <c r="A253" s="369" t="s">
        <v>378</v>
      </c>
      <c r="B253" s="50"/>
      <c r="C253" s="50"/>
      <c r="D253" s="50"/>
      <c r="E253" s="50"/>
      <c r="F253" s="50"/>
      <c r="G253" s="50"/>
      <c r="H253" s="50"/>
      <c r="I253" s="50"/>
      <c r="J253" s="50"/>
      <c r="K253" s="50"/>
      <c r="L253" s="50"/>
      <c r="M253" s="50"/>
      <c r="N253" s="50"/>
      <c r="O253" s="50"/>
      <c r="P253" s="51"/>
    </row>
    <row r="254" spans="1:16" s="5" customFormat="1" hidden="1" x14ac:dyDescent="0.25">
      <c r="A254" s="103" t="s">
        <v>345</v>
      </c>
      <c r="B254" s="104"/>
      <c r="C254" s="104"/>
      <c r="D254" s="104"/>
      <c r="E254" s="104"/>
      <c r="F254" s="104"/>
      <c r="G254" s="104"/>
      <c r="H254" s="104"/>
      <c r="I254" s="104"/>
      <c r="J254" s="104"/>
      <c r="K254" s="104"/>
      <c r="L254" s="104"/>
      <c r="M254" s="104"/>
      <c r="N254" s="104"/>
      <c r="O254" s="104"/>
      <c r="P254" s="105"/>
    </row>
    <row r="255" spans="1:16" s="5" customFormat="1" hidden="1" x14ac:dyDescent="0.25">
      <c r="A255" s="153"/>
      <c r="B255" s="154"/>
      <c r="C255" s="154"/>
      <c r="D255" s="154"/>
      <c r="E255" s="154"/>
      <c r="F255" s="154"/>
      <c r="G255" s="154"/>
      <c r="H255" s="154"/>
      <c r="I255" s="154"/>
      <c r="J255" s="154"/>
      <c r="K255" s="154"/>
      <c r="L255" s="154"/>
      <c r="M255" s="154"/>
      <c r="N255" s="154"/>
      <c r="O255" s="154"/>
      <c r="P255" s="155"/>
    </row>
    <row r="256" spans="1:16" s="5" customFormat="1" ht="24" hidden="1" customHeight="1" x14ac:dyDescent="0.25">
      <c r="A256" s="160" t="s">
        <v>36</v>
      </c>
      <c r="B256" s="160"/>
      <c r="C256" s="160"/>
      <c r="D256" s="160"/>
      <c r="E256" s="10" t="s">
        <v>88</v>
      </c>
      <c r="F256" s="162" t="s">
        <v>89</v>
      </c>
      <c r="G256" s="164"/>
      <c r="H256" s="162" t="s">
        <v>90</v>
      </c>
      <c r="I256" s="164"/>
      <c r="J256" s="162" t="s">
        <v>91</v>
      </c>
      <c r="K256" s="163"/>
      <c r="L256" s="164"/>
      <c r="M256" s="163" t="s">
        <v>2</v>
      </c>
      <c r="N256" s="163"/>
      <c r="O256" s="163"/>
      <c r="P256" s="164"/>
    </row>
    <row r="257" spans="1:16" s="5" customFormat="1" hidden="1" x14ac:dyDescent="0.25">
      <c r="A257" s="160"/>
      <c r="B257" s="160"/>
      <c r="C257" s="160"/>
      <c r="D257" s="160"/>
      <c r="E257" s="160"/>
      <c r="F257" s="160"/>
      <c r="G257" s="160"/>
      <c r="H257" s="160"/>
      <c r="I257" s="160"/>
      <c r="J257" s="160"/>
      <c r="K257" s="160"/>
      <c r="L257" s="160"/>
      <c r="M257" s="160"/>
      <c r="N257" s="160"/>
      <c r="O257" s="160"/>
      <c r="P257" s="160"/>
    </row>
    <row r="258" spans="1:16" s="8" customFormat="1" ht="15" hidden="1" customHeight="1" x14ac:dyDescent="0.25">
      <c r="A258" s="39" t="s">
        <v>51</v>
      </c>
      <c r="B258" s="39"/>
      <c r="C258" s="39"/>
      <c r="D258" s="39"/>
      <c r="E258" s="11">
        <v>0</v>
      </c>
      <c r="F258" s="140">
        <v>0</v>
      </c>
      <c r="G258" s="140"/>
      <c r="H258" s="140">
        <v>0</v>
      </c>
      <c r="I258" s="140"/>
      <c r="J258" s="140">
        <v>0</v>
      </c>
      <c r="K258" s="140"/>
      <c r="L258" s="140"/>
      <c r="M258" s="171">
        <f>SUM(E258:L258)</f>
        <v>0</v>
      </c>
      <c r="N258" s="171"/>
      <c r="O258" s="171"/>
      <c r="P258" s="171"/>
    </row>
    <row r="259" spans="1:16" s="5" customFormat="1" ht="15" hidden="1" customHeight="1" x14ac:dyDescent="0.25">
      <c r="A259" s="174" t="s">
        <v>37</v>
      </c>
      <c r="B259" s="174"/>
      <c r="C259" s="174"/>
      <c r="D259" s="174"/>
      <c r="E259" s="12">
        <f>SUM(E258)</f>
        <v>0</v>
      </c>
      <c r="F259" s="171">
        <f>SUM(F258)</f>
        <v>0</v>
      </c>
      <c r="G259" s="171"/>
      <c r="H259" s="171">
        <f>SUM(H258)</f>
        <v>0</v>
      </c>
      <c r="I259" s="171"/>
      <c r="J259" s="171">
        <v>0</v>
      </c>
      <c r="K259" s="171"/>
      <c r="L259" s="171"/>
      <c r="M259" s="171">
        <f>SUM(E259:L259)</f>
        <v>0</v>
      </c>
      <c r="N259" s="171"/>
      <c r="O259" s="171"/>
      <c r="P259" s="171"/>
    </row>
    <row r="260" spans="1:16" ht="15" hidden="1" customHeight="1" x14ac:dyDescent="0.25">
      <c r="A260" s="168"/>
      <c r="B260" s="169"/>
      <c r="C260" s="169"/>
      <c r="D260" s="169"/>
      <c r="E260" s="169"/>
      <c r="F260" s="169"/>
      <c r="G260" s="169"/>
      <c r="H260" s="169"/>
      <c r="I260" s="169"/>
      <c r="J260" s="169"/>
      <c r="K260" s="169"/>
      <c r="L260" s="169"/>
      <c r="M260" s="169"/>
      <c r="N260" s="169"/>
      <c r="O260" s="169"/>
      <c r="P260" s="170"/>
    </row>
    <row r="261" spans="1:16" x14ac:dyDescent="0.25">
      <c r="A261" s="279"/>
      <c r="B261" s="280"/>
      <c r="C261" s="280"/>
      <c r="D261" s="280"/>
      <c r="E261" s="280"/>
      <c r="F261" s="280"/>
      <c r="G261" s="280"/>
      <c r="H261" s="280"/>
      <c r="I261" s="280"/>
      <c r="J261" s="280"/>
      <c r="K261" s="280"/>
      <c r="L261" s="280"/>
      <c r="M261" s="280"/>
      <c r="N261" s="280"/>
      <c r="O261" s="280"/>
      <c r="P261" s="281"/>
    </row>
    <row r="262" spans="1:16" s="1" customFormat="1" ht="20.25" customHeight="1" x14ac:dyDescent="0.25">
      <c r="A262" s="52" t="s">
        <v>147</v>
      </c>
      <c r="B262" s="52"/>
      <c r="C262" s="52"/>
      <c r="D262" s="52"/>
      <c r="E262" s="52"/>
      <c r="F262" s="52"/>
      <c r="G262" s="52"/>
      <c r="H262" s="52"/>
      <c r="I262" s="52"/>
      <c r="J262" s="52"/>
      <c r="K262" s="52"/>
      <c r="L262" s="52"/>
      <c r="M262" s="52"/>
      <c r="N262" s="52"/>
      <c r="O262" s="52"/>
      <c r="P262" s="52"/>
    </row>
    <row r="263" spans="1:16" s="1" customFormat="1" ht="33.75" customHeight="1" x14ac:dyDescent="0.25">
      <c r="A263" s="157" t="s">
        <v>323</v>
      </c>
      <c r="B263" s="158"/>
      <c r="C263" s="158"/>
      <c r="D263" s="158"/>
      <c r="E263" s="158"/>
      <c r="F263" s="158"/>
      <c r="G263" s="158"/>
      <c r="H263" s="158"/>
      <c r="I263" s="158"/>
      <c r="J263" s="158"/>
      <c r="K263" s="158"/>
      <c r="L263" s="158"/>
      <c r="M263" s="158"/>
      <c r="N263" s="158"/>
      <c r="O263" s="158"/>
      <c r="P263" s="159"/>
    </row>
    <row r="264" spans="1:16" s="1" customFormat="1" ht="21.75" customHeight="1" x14ac:dyDescent="0.25">
      <c r="A264" s="383"/>
      <c r="B264" s="384"/>
      <c r="C264" s="384"/>
      <c r="D264" s="384"/>
      <c r="E264" s="384"/>
      <c r="F264" s="384"/>
      <c r="G264" s="384"/>
      <c r="H264" s="384"/>
      <c r="I264" s="384"/>
      <c r="J264" s="384"/>
      <c r="K264" s="384"/>
      <c r="L264" s="384"/>
      <c r="M264" s="384"/>
      <c r="N264" s="384"/>
      <c r="O264" s="384"/>
      <c r="P264" s="385"/>
    </row>
    <row r="265" spans="1:16" x14ac:dyDescent="0.25">
      <c r="A265" s="120" t="s">
        <v>146</v>
      </c>
      <c r="B265" s="121"/>
      <c r="C265" s="121"/>
      <c r="D265" s="121"/>
      <c r="E265" s="121"/>
      <c r="F265" s="121"/>
      <c r="G265" s="121"/>
      <c r="H265" s="121"/>
      <c r="I265" s="121"/>
      <c r="J265" s="121"/>
      <c r="K265" s="121"/>
      <c r="L265" s="121"/>
      <c r="M265" s="121"/>
      <c r="N265" s="121"/>
      <c r="O265" s="121"/>
      <c r="P265" s="122"/>
    </row>
    <row r="266" spans="1:16" ht="15" customHeight="1" x14ac:dyDescent="0.25">
      <c r="A266" s="157" t="s">
        <v>210</v>
      </c>
      <c r="B266" s="158"/>
      <c r="C266" s="158"/>
      <c r="D266" s="158"/>
      <c r="E266" s="158"/>
      <c r="F266" s="158"/>
      <c r="G266" s="158"/>
      <c r="H266" s="158"/>
      <c r="I266" s="158"/>
      <c r="J266" s="158"/>
      <c r="K266" s="158"/>
      <c r="L266" s="158"/>
      <c r="M266" s="158"/>
      <c r="N266" s="158"/>
      <c r="O266" s="158"/>
      <c r="P266" s="159"/>
    </row>
    <row r="267" spans="1:16" x14ac:dyDescent="0.25">
      <c r="A267" s="370"/>
      <c r="B267" s="371"/>
      <c r="C267" s="371"/>
      <c r="D267" s="371"/>
      <c r="E267" s="371"/>
      <c r="F267" s="371"/>
      <c r="G267" s="371"/>
      <c r="H267" s="371"/>
      <c r="I267" s="371"/>
      <c r="J267" s="371"/>
      <c r="K267" s="371"/>
      <c r="L267" s="371"/>
      <c r="M267" s="371"/>
      <c r="N267" s="371"/>
      <c r="O267" s="371"/>
      <c r="P267" s="372"/>
    </row>
    <row r="268" spans="1:16" x14ac:dyDescent="0.25">
      <c r="A268" s="60"/>
      <c r="B268" s="61"/>
      <c r="C268" s="61"/>
      <c r="D268" s="61"/>
      <c r="E268" s="61"/>
      <c r="F268" s="61"/>
      <c r="G268" s="61"/>
      <c r="H268" s="61"/>
      <c r="I268" s="61"/>
      <c r="J268" s="61"/>
      <c r="K268" s="61"/>
      <c r="L268" s="61"/>
      <c r="M268" s="61"/>
      <c r="N268" s="61"/>
      <c r="O268" s="61"/>
      <c r="P268" s="62"/>
    </row>
    <row r="269" spans="1:16" s="1" customFormat="1" ht="21" customHeight="1" x14ac:dyDescent="0.25">
      <c r="A269" s="52" t="s">
        <v>148</v>
      </c>
      <c r="B269" s="52"/>
      <c r="C269" s="52"/>
      <c r="D269" s="52"/>
      <c r="E269" s="52"/>
      <c r="F269" s="52"/>
      <c r="G269" s="52"/>
      <c r="H269" s="52"/>
      <c r="I269" s="52"/>
      <c r="J269" s="52"/>
      <c r="K269" s="52"/>
      <c r="L269" s="52"/>
      <c r="M269" s="52"/>
      <c r="N269" s="52"/>
      <c r="O269" s="52"/>
      <c r="P269" s="52"/>
    </row>
    <row r="270" spans="1:16" s="1" customFormat="1" ht="56.25" customHeight="1" x14ac:dyDescent="0.25">
      <c r="A270" s="277" t="s">
        <v>390</v>
      </c>
      <c r="B270" s="277"/>
      <c r="C270" s="277"/>
      <c r="D270" s="277"/>
      <c r="E270" s="277"/>
      <c r="F270" s="277"/>
      <c r="G270" s="277"/>
      <c r="H270" s="277"/>
      <c r="I270" s="277"/>
      <c r="J270" s="277"/>
      <c r="K270" s="277"/>
      <c r="L270" s="277"/>
      <c r="M270" s="277"/>
      <c r="N270" s="277"/>
      <c r="O270" s="277"/>
      <c r="P270" s="277"/>
    </row>
    <row r="271" spans="1:16" s="1" customFormat="1" x14ac:dyDescent="0.25">
      <c r="A271" s="109"/>
      <c r="B271" s="110"/>
      <c r="C271" s="110"/>
      <c r="D271" s="110"/>
      <c r="E271" s="110"/>
      <c r="F271" s="110"/>
      <c r="G271" s="110"/>
      <c r="H271" s="110"/>
      <c r="I271" s="110"/>
      <c r="J271" s="110"/>
      <c r="K271" s="110"/>
      <c r="L271" s="110"/>
      <c r="M271" s="110"/>
      <c r="N271" s="110"/>
      <c r="O271" s="110"/>
      <c r="P271" s="111"/>
    </row>
    <row r="272" spans="1:16" s="1" customFormat="1" ht="28.5" customHeight="1" x14ac:dyDescent="0.25">
      <c r="A272" s="172" t="s">
        <v>94</v>
      </c>
      <c r="B272" s="172"/>
      <c r="C272" s="172"/>
      <c r="D272" s="172"/>
      <c r="E272" s="172" t="s">
        <v>108</v>
      </c>
      <c r="F272" s="172"/>
      <c r="G272" s="172" t="s">
        <v>96</v>
      </c>
      <c r="H272" s="172"/>
      <c r="I272" s="172"/>
      <c r="J272" s="172"/>
      <c r="K272" s="172"/>
      <c r="L272" s="172" t="s">
        <v>369</v>
      </c>
      <c r="M272" s="172"/>
      <c r="N272" s="172"/>
      <c r="O272" s="172"/>
      <c r="P272" s="172"/>
    </row>
    <row r="273" spans="1:16" s="1" customFormat="1" ht="21" customHeight="1" x14ac:dyDescent="0.25">
      <c r="A273" s="161" t="s">
        <v>109</v>
      </c>
      <c r="B273" s="161"/>
      <c r="C273" s="161"/>
      <c r="D273" s="161"/>
      <c r="E273" s="39" t="s">
        <v>92</v>
      </c>
      <c r="F273" s="39"/>
      <c r="G273" s="156" t="s">
        <v>118</v>
      </c>
      <c r="H273" s="156"/>
      <c r="I273" s="156"/>
      <c r="J273" s="156"/>
      <c r="K273" s="156"/>
      <c r="L273" s="338">
        <v>7612069.6799999997</v>
      </c>
      <c r="M273" s="338"/>
      <c r="N273" s="338"/>
      <c r="O273" s="338"/>
      <c r="P273" s="338"/>
    </row>
    <row r="274" spans="1:16" s="1" customFormat="1" ht="20.25" customHeight="1" x14ac:dyDescent="0.25">
      <c r="A274" s="38" t="s">
        <v>95</v>
      </c>
      <c r="B274" s="38"/>
      <c r="C274" s="38"/>
      <c r="D274" s="38"/>
      <c r="E274" s="39" t="s">
        <v>93</v>
      </c>
      <c r="F274" s="39"/>
      <c r="G274" s="156" t="s">
        <v>97</v>
      </c>
      <c r="H274" s="156"/>
      <c r="I274" s="156"/>
      <c r="J274" s="156"/>
      <c r="K274" s="156"/>
      <c r="L274" s="338">
        <v>773565.3</v>
      </c>
      <c r="M274" s="338"/>
      <c r="N274" s="338"/>
      <c r="O274" s="338"/>
      <c r="P274" s="338"/>
    </row>
    <row r="275" spans="1:16" s="1" customFormat="1" x14ac:dyDescent="0.25">
      <c r="A275" s="222" t="s">
        <v>120</v>
      </c>
      <c r="B275" s="222"/>
      <c r="C275" s="222"/>
      <c r="D275" s="222"/>
      <c r="E275" s="222"/>
      <c r="F275" s="222"/>
      <c r="G275" s="222"/>
      <c r="H275" s="222"/>
      <c r="I275" s="222"/>
      <c r="J275" s="222"/>
      <c r="K275" s="222"/>
      <c r="L275" s="368">
        <f>SUM(L273:P274)</f>
        <v>8385634.9799999995</v>
      </c>
      <c r="M275" s="368"/>
      <c r="N275" s="368"/>
      <c r="O275" s="368"/>
      <c r="P275" s="368"/>
    </row>
    <row r="276" spans="1:16" s="1" customFormat="1" x14ac:dyDescent="0.25">
      <c r="A276" s="124"/>
      <c r="B276" s="124"/>
      <c r="C276" s="124"/>
      <c r="D276" s="124"/>
      <c r="E276" s="124"/>
      <c r="F276" s="124"/>
      <c r="G276" s="124"/>
      <c r="H276" s="124"/>
      <c r="I276" s="124"/>
      <c r="J276" s="124"/>
      <c r="K276" s="124"/>
      <c r="L276" s="124"/>
      <c r="M276" s="124"/>
      <c r="N276" s="124"/>
      <c r="O276" s="124"/>
      <c r="P276" s="124"/>
    </row>
    <row r="277" spans="1:16" s="1" customFormat="1" ht="22.5" customHeight="1" x14ac:dyDescent="0.25">
      <c r="A277" s="52" t="s">
        <v>275</v>
      </c>
      <c r="B277" s="52"/>
      <c r="C277" s="52"/>
      <c r="D277" s="52"/>
      <c r="E277" s="52"/>
      <c r="F277" s="52"/>
      <c r="G277" s="52"/>
      <c r="H277" s="52"/>
      <c r="I277" s="52"/>
      <c r="J277" s="52"/>
      <c r="K277" s="52"/>
      <c r="L277" s="52"/>
      <c r="M277" s="52"/>
      <c r="N277" s="52"/>
      <c r="O277" s="52"/>
      <c r="P277" s="52"/>
    </row>
    <row r="278" spans="1:16" s="1" customFormat="1" x14ac:dyDescent="0.25">
      <c r="A278" s="145"/>
      <c r="B278" s="146"/>
      <c r="C278" s="146"/>
      <c r="D278" s="146"/>
      <c r="E278" s="146"/>
      <c r="F278" s="146"/>
      <c r="G278" s="146"/>
      <c r="H278" s="146"/>
      <c r="I278" s="146"/>
      <c r="J278" s="146"/>
      <c r="K278" s="146"/>
      <c r="L278" s="146"/>
      <c r="M278" s="146"/>
      <c r="N278" s="146"/>
      <c r="O278" s="146"/>
      <c r="P278" s="147"/>
    </row>
    <row r="279" spans="1:16" s="1" customFormat="1" ht="27.75" customHeight="1" x14ac:dyDescent="0.25">
      <c r="A279" s="202" t="s">
        <v>169</v>
      </c>
      <c r="B279" s="202"/>
      <c r="C279" s="202"/>
      <c r="D279" s="202"/>
      <c r="E279" s="202"/>
      <c r="F279" s="202"/>
      <c r="G279" s="202"/>
      <c r="H279" s="165" t="s">
        <v>170</v>
      </c>
      <c r="I279" s="166"/>
      <c r="J279" s="166"/>
      <c r="K279" s="166"/>
      <c r="L279" s="166"/>
      <c r="M279" s="166"/>
      <c r="N279" s="166"/>
      <c r="O279" s="166"/>
      <c r="P279" s="166"/>
    </row>
    <row r="280" spans="1:16" s="7" customFormat="1" x14ac:dyDescent="0.25">
      <c r="A280" s="161" t="s">
        <v>31</v>
      </c>
      <c r="B280" s="161"/>
      <c r="C280" s="161"/>
      <c r="D280" s="161"/>
      <c r="E280" s="161"/>
      <c r="F280" s="161"/>
      <c r="G280" s="161"/>
      <c r="H280" s="167">
        <v>725221579.78999996</v>
      </c>
      <c r="I280" s="112"/>
      <c r="J280" s="112"/>
      <c r="K280" s="112"/>
      <c r="L280" s="112"/>
      <c r="M280" s="112"/>
      <c r="N280" s="112"/>
      <c r="O280" s="112"/>
      <c r="P280" s="113"/>
    </row>
    <row r="281" spans="1:16" s="7" customFormat="1" x14ac:dyDescent="0.25">
      <c r="A281" s="161" t="s">
        <v>56</v>
      </c>
      <c r="B281" s="161"/>
      <c r="C281" s="161"/>
      <c r="D281" s="161"/>
      <c r="E281" s="161"/>
      <c r="F281" s="161"/>
      <c r="G281" s="161"/>
      <c r="H281" s="167">
        <v>570980409.10000002</v>
      </c>
      <c r="I281" s="112"/>
      <c r="J281" s="112"/>
      <c r="K281" s="112"/>
      <c r="L281" s="112"/>
      <c r="M281" s="112"/>
      <c r="N281" s="112"/>
      <c r="O281" s="112"/>
      <c r="P281" s="113"/>
    </row>
    <row r="282" spans="1:16" s="7" customFormat="1" x14ac:dyDescent="0.25">
      <c r="A282" s="161" t="s">
        <v>21</v>
      </c>
      <c r="B282" s="161"/>
      <c r="C282" s="161"/>
      <c r="D282" s="161"/>
      <c r="E282" s="161"/>
      <c r="F282" s="161"/>
      <c r="G282" s="161"/>
      <c r="H282" s="167">
        <v>103410016.25</v>
      </c>
      <c r="I282" s="112"/>
      <c r="J282" s="112"/>
      <c r="K282" s="112"/>
      <c r="L282" s="112"/>
      <c r="M282" s="112"/>
      <c r="N282" s="112"/>
      <c r="O282" s="112"/>
      <c r="P282" s="113"/>
    </row>
    <row r="283" spans="1:16" s="7" customFormat="1" x14ac:dyDescent="0.25">
      <c r="A283" s="161" t="s">
        <v>318</v>
      </c>
      <c r="B283" s="161"/>
      <c r="C283" s="161"/>
      <c r="D283" s="161"/>
      <c r="E283" s="161"/>
      <c r="F283" s="161"/>
      <c r="G283" s="161"/>
      <c r="H283" s="167">
        <v>15090420</v>
      </c>
      <c r="I283" s="112"/>
      <c r="J283" s="112"/>
      <c r="K283" s="112"/>
      <c r="L283" s="112"/>
      <c r="M283" s="112"/>
      <c r="N283" s="112"/>
      <c r="O283" s="112"/>
      <c r="P283" s="113"/>
    </row>
    <row r="284" spans="1:16" s="7" customFormat="1" x14ac:dyDescent="0.25">
      <c r="A284" s="264" t="s">
        <v>2</v>
      </c>
      <c r="B284" s="264"/>
      <c r="C284" s="264"/>
      <c r="D284" s="264"/>
      <c r="E284" s="264"/>
      <c r="F284" s="264"/>
      <c r="G284" s="264"/>
      <c r="H284" s="19">
        <f>SUM(H280:K283)</f>
        <v>1414702425.1399999</v>
      </c>
      <c r="I284" s="20"/>
      <c r="J284" s="20"/>
      <c r="K284" s="20"/>
      <c r="L284" s="20"/>
      <c r="M284" s="20"/>
      <c r="N284" s="20"/>
      <c r="O284" s="20"/>
      <c r="P284" s="21"/>
    </row>
    <row r="285" spans="1:16" s="1" customFormat="1" x14ac:dyDescent="0.25">
      <c r="A285" s="145"/>
      <c r="B285" s="146"/>
      <c r="C285" s="146"/>
      <c r="D285" s="146"/>
      <c r="E285" s="146"/>
      <c r="F285" s="146"/>
      <c r="G285" s="146"/>
      <c r="H285" s="146"/>
      <c r="I285" s="146"/>
      <c r="J285" s="146"/>
      <c r="K285" s="146"/>
      <c r="L285" s="146"/>
      <c r="M285" s="146"/>
      <c r="N285" s="146"/>
      <c r="O285" s="146"/>
      <c r="P285" s="147"/>
    </row>
    <row r="286" spans="1:16" s="1" customFormat="1" ht="32.25" customHeight="1" x14ac:dyDescent="0.25">
      <c r="A286" s="304" t="s">
        <v>304</v>
      </c>
      <c r="B286" s="305"/>
      <c r="C286" s="305"/>
      <c r="D286" s="305"/>
      <c r="E286" s="305"/>
      <c r="F286" s="305"/>
      <c r="G286" s="305"/>
      <c r="H286" s="305"/>
      <c r="I286" s="305"/>
      <c r="J286" s="305"/>
      <c r="K286" s="305"/>
      <c r="L286" s="305"/>
      <c r="M286" s="305"/>
      <c r="N286" s="305"/>
      <c r="O286" s="305"/>
      <c r="P286" s="306"/>
    </row>
    <row r="287" spans="1:16" s="1" customFormat="1" x14ac:dyDescent="0.25">
      <c r="A287" s="156"/>
      <c r="B287" s="156"/>
      <c r="C287" s="156"/>
      <c r="D287" s="156"/>
      <c r="E287" s="156"/>
      <c r="F287" s="156"/>
      <c r="G287" s="156"/>
      <c r="H287" s="156"/>
      <c r="I287" s="156"/>
      <c r="J287" s="156"/>
      <c r="K287" s="156"/>
      <c r="L287" s="156"/>
      <c r="M287" s="156"/>
      <c r="N287" s="156"/>
      <c r="O287" s="156"/>
      <c r="P287" s="156"/>
    </row>
    <row r="288" spans="1:16" s="1" customFormat="1" ht="45" customHeight="1" x14ac:dyDescent="0.25">
      <c r="A288" s="176" t="s">
        <v>391</v>
      </c>
      <c r="B288" s="177"/>
      <c r="C288" s="177"/>
      <c r="D288" s="177"/>
      <c r="E288" s="177"/>
      <c r="F288" s="177"/>
      <c r="G288" s="177"/>
      <c r="H288" s="177"/>
      <c r="I288" s="177"/>
      <c r="J288" s="177"/>
      <c r="K288" s="177"/>
      <c r="L288" s="177"/>
      <c r="M288" s="177"/>
      <c r="N288" s="177"/>
      <c r="O288" s="177"/>
      <c r="P288" s="178"/>
    </row>
    <row r="289" spans="1:16" s="1" customFormat="1" ht="12.75" customHeight="1" x14ac:dyDescent="0.25">
      <c r="A289" s="367"/>
      <c r="B289" s="367"/>
      <c r="C289" s="367"/>
      <c r="D289" s="367"/>
      <c r="E289" s="367"/>
      <c r="F289" s="367"/>
      <c r="G289" s="367"/>
      <c r="H289" s="367"/>
      <c r="I289" s="367"/>
      <c r="J289" s="367"/>
      <c r="K289" s="367"/>
      <c r="L289" s="367"/>
      <c r="M289" s="367"/>
      <c r="N289" s="367"/>
      <c r="O289" s="367"/>
      <c r="P289" s="367"/>
    </row>
    <row r="290" spans="1:16" s="1" customFormat="1" x14ac:dyDescent="0.25">
      <c r="A290" s="213" t="s">
        <v>57</v>
      </c>
      <c r="B290" s="213"/>
      <c r="C290" s="213"/>
      <c r="D290" s="213"/>
      <c r="E290" s="213"/>
      <c r="F290" s="213"/>
      <c r="G290" s="213"/>
      <c r="H290" s="213"/>
      <c r="I290" s="213"/>
      <c r="J290" s="213"/>
      <c r="K290" s="213"/>
      <c r="L290" s="213"/>
      <c r="M290" s="213"/>
      <c r="N290" s="213"/>
      <c r="O290" s="213"/>
      <c r="P290" s="213"/>
    </row>
    <row r="291" spans="1:16" s="1" customFormat="1" ht="12.75" customHeight="1" x14ac:dyDescent="0.25">
      <c r="A291" s="216"/>
      <c r="B291" s="216"/>
      <c r="C291" s="216"/>
      <c r="D291" s="216"/>
      <c r="E291" s="216"/>
      <c r="F291" s="216"/>
      <c r="G291" s="216"/>
      <c r="H291" s="216"/>
      <c r="I291" s="216"/>
      <c r="J291" s="216"/>
      <c r="K291" s="216"/>
      <c r="L291" s="216"/>
      <c r="M291" s="216"/>
      <c r="N291" s="216"/>
      <c r="O291" s="216"/>
      <c r="P291" s="216"/>
    </row>
    <row r="292" spans="1:16" s="1" customFormat="1" ht="18.75" customHeight="1" x14ac:dyDescent="0.25">
      <c r="A292" s="165" t="s">
        <v>158</v>
      </c>
      <c r="B292" s="166"/>
      <c r="C292" s="166"/>
      <c r="D292" s="166"/>
      <c r="E292" s="166"/>
      <c r="F292" s="202" t="s">
        <v>170</v>
      </c>
      <c r="G292" s="202"/>
      <c r="H292" s="202"/>
      <c r="I292" s="202" t="s">
        <v>352</v>
      </c>
      <c r="J292" s="202"/>
      <c r="K292" s="202"/>
      <c r="L292" s="172" t="s">
        <v>379</v>
      </c>
      <c r="M292" s="172"/>
      <c r="N292" s="172"/>
      <c r="O292" s="172"/>
      <c r="P292" s="172"/>
    </row>
    <row r="293" spans="1:16" s="1" customFormat="1" ht="17.25" customHeight="1" x14ac:dyDescent="0.25">
      <c r="A293" s="22" t="s">
        <v>159</v>
      </c>
      <c r="B293" s="23"/>
      <c r="C293" s="23"/>
      <c r="D293" s="23"/>
      <c r="E293" s="24"/>
      <c r="F293" s="167">
        <v>94746551.680000007</v>
      </c>
      <c r="G293" s="112"/>
      <c r="H293" s="113"/>
      <c r="I293" s="43">
        <v>6705348.1500000004</v>
      </c>
      <c r="J293" s="43"/>
      <c r="K293" s="43"/>
      <c r="L293" s="43">
        <v>71294979.920000002</v>
      </c>
      <c r="M293" s="43"/>
      <c r="N293" s="43"/>
      <c r="O293" s="43"/>
      <c r="P293" s="43"/>
    </row>
    <row r="294" spans="1:16" s="1" customFormat="1" ht="17.25" customHeight="1" x14ac:dyDescent="0.25">
      <c r="A294" s="22" t="s">
        <v>46</v>
      </c>
      <c r="B294" s="23"/>
      <c r="C294" s="23"/>
      <c r="D294" s="23"/>
      <c r="E294" s="24"/>
      <c r="F294" s="167">
        <v>11182714.67</v>
      </c>
      <c r="G294" s="112"/>
      <c r="H294" s="113"/>
      <c r="I294" s="43">
        <v>653619.22</v>
      </c>
      <c r="J294" s="43"/>
      <c r="K294" s="43"/>
      <c r="L294" s="43">
        <v>9608319.5500000007</v>
      </c>
      <c r="M294" s="43"/>
      <c r="N294" s="43"/>
      <c r="O294" s="43"/>
      <c r="P294" s="43"/>
    </row>
    <row r="295" spans="1:16" s="1" customFormat="1" ht="17.25" customHeight="1" x14ac:dyDescent="0.25">
      <c r="A295" s="22" t="s">
        <v>53</v>
      </c>
      <c r="B295" s="23"/>
      <c r="C295" s="23"/>
      <c r="D295" s="23"/>
      <c r="E295" s="24"/>
      <c r="F295" s="167">
        <v>6348185.6100000003</v>
      </c>
      <c r="G295" s="112"/>
      <c r="H295" s="113"/>
      <c r="I295" s="43">
        <v>735638.89</v>
      </c>
      <c r="J295" s="43"/>
      <c r="K295" s="43"/>
      <c r="L295" s="43">
        <v>4241480.55</v>
      </c>
      <c r="M295" s="43"/>
      <c r="N295" s="43"/>
      <c r="O295" s="43"/>
      <c r="P295" s="43"/>
    </row>
    <row r="296" spans="1:16" s="1" customFormat="1" ht="17.25" customHeight="1" x14ac:dyDescent="0.25">
      <c r="A296" s="22" t="s">
        <v>111</v>
      </c>
      <c r="B296" s="23"/>
      <c r="C296" s="23"/>
      <c r="D296" s="23"/>
      <c r="E296" s="24"/>
      <c r="F296" s="167">
        <v>404589229.77999997</v>
      </c>
      <c r="G296" s="112"/>
      <c r="H296" s="113"/>
      <c r="I296" s="43">
        <v>25544713.66</v>
      </c>
      <c r="J296" s="43"/>
      <c r="K296" s="43"/>
      <c r="L296" s="43">
        <v>330221076.5</v>
      </c>
      <c r="M296" s="43"/>
      <c r="N296" s="43"/>
      <c r="O296" s="43"/>
      <c r="P296" s="43"/>
    </row>
    <row r="297" spans="1:16" s="1" customFormat="1" x14ac:dyDescent="0.25">
      <c r="A297" s="22" t="s">
        <v>47</v>
      </c>
      <c r="B297" s="23"/>
      <c r="C297" s="23"/>
      <c r="D297" s="23"/>
      <c r="E297" s="24"/>
      <c r="F297" s="167">
        <v>0</v>
      </c>
      <c r="G297" s="112"/>
      <c r="H297" s="113"/>
      <c r="I297" s="43">
        <v>0</v>
      </c>
      <c r="J297" s="43"/>
      <c r="K297" s="43"/>
      <c r="L297" s="43">
        <v>0</v>
      </c>
      <c r="M297" s="43"/>
      <c r="N297" s="43"/>
      <c r="O297" s="43"/>
      <c r="P297" s="43"/>
    </row>
    <row r="298" spans="1:16" s="1" customFormat="1" x14ac:dyDescent="0.25">
      <c r="A298" s="22" t="s">
        <v>45</v>
      </c>
      <c r="B298" s="23"/>
      <c r="C298" s="23"/>
      <c r="D298" s="23"/>
      <c r="E298" s="24"/>
      <c r="F298" s="167">
        <v>392376377.13</v>
      </c>
      <c r="G298" s="112"/>
      <c r="H298" s="113"/>
      <c r="I298" s="43">
        <v>18201426.399999999</v>
      </c>
      <c r="J298" s="43"/>
      <c r="K298" s="43"/>
      <c r="L298" s="43">
        <v>166783564.12</v>
      </c>
      <c r="M298" s="43"/>
      <c r="N298" s="43"/>
      <c r="O298" s="43"/>
      <c r="P298" s="43"/>
    </row>
    <row r="299" spans="1:16" s="1" customFormat="1" ht="18.75" customHeight="1" x14ac:dyDescent="0.25">
      <c r="A299" s="22" t="s">
        <v>48</v>
      </c>
      <c r="B299" s="23"/>
      <c r="C299" s="23"/>
      <c r="D299" s="23"/>
      <c r="E299" s="24"/>
      <c r="F299" s="167">
        <v>822999.73</v>
      </c>
      <c r="G299" s="112"/>
      <c r="H299" s="113"/>
      <c r="I299" s="43">
        <v>82297</v>
      </c>
      <c r="J299" s="43"/>
      <c r="K299" s="43"/>
      <c r="L299" s="43">
        <v>423742.39</v>
      </c>
      <c r="M299" s="43"/>
      <c r="N299" s="43"/>
      <c r="O299" s="43"/>
      <c r="P299" s="43"/>
    </row>
    <row r="300" spans="1:16" s="1" customFormat="1" ht="15.75" x14ac:dyDescent="0.25">
      <c r="A300" s="145" t="s">
        <v>2</v>
      </c>
      <c r="B300" s="146"/>
      <c r="C300" s="146"/>
      <c r="D300" s="146"/>
      <c r="E300" s="147"/>
      <c r="F300" s="268">
        <f>SUM(F293:H299)</f>
        <v>910066058.60000002</v>
      </c>
      <c r="G300" s="269"/>
      <c r="H300" s="270"/>
      <c r="I300" s="179">
        <f>SUM(I293:K299)</f>
        <v>51923043.32</v>
      </c>
      <c r="J300" s="179"/>
      <c r="K300" s="179"/>
      <c r="L300" s="179">
        <f>SUM(L293:P299)</f>
        <v>582573163.02999997</v>
      </c>
      <c r="M300" s="179"/>
      <c r="N300" s="179"/>
      <c r="O300" s="179"/>
      <c r="P300" s="179"/>
    </row>
    <row r="301" spans="1:16" s="1" customFormat="1" x14ac:dyDescent="0.25">
      <c r="A301" s="267"/>
      <c r="B301" s="267"/>
      <c r="C301" s="267"/>
      <c r="D301" s="267"/>
      <c r="E301" s="267"/>
      <c r="F301" s="267"/>
      <c r="G301" s="267"/>
      <c r="H301" s="267"/>
      <c r="I301" s="267"/>
      <c r="J301" s="267"/>
      <c r="K301" s="267"/>
      <c r="L301" s="267"/>
      <c r="M301" s="267"/>
      <c r="N301" s="267"/>
      <c r="O301" s="267"/>
      <c r="P301" s="267"/>
    </row>
    <row r="302" spans="1:16" s="1" customFormat="1" ht="28.5" customHeight="1" x14ac:dyDescent="0.25">
      <c r="A302" s="202" t="s">
        <v>171</v>
      </c>
      <c r="B302" s="202"/>
      <c r="C302" s="202"/>
      <c r="D302" s="202"/>
      <c r="E302" s="202"/>
      <c r="F302" s="202" t="s">
        <v>170</v>
      </c>
      <c r="G302" s="202"/>
      <c r="H302" s="202"/>
      <c r="I302" s="265" t="s">
        <v>353</v>
      </c>
      <c r="J302" s="272"/>
      <c r="K302" s="266"/>
      <c r="L302" s="265" t="s">
        <v>380</v>
      </c>
      <c r="M302" s="272"/>
      <c r="N302" s="272"/>
      <c r="O302" s="272"/>
      <c r="P302" s="266"/>
    </row>
    <row r="303" spans="1:16" s="1" customFormat="1" x14ac:dyDescent="0.25">
      <c r="A303" s="161" t="s">
        <v>77</v>
      </c>
      <c r="B303" s="161"/>
      <c r="C303" s="161"/>
      <c r="D303" s="161"/>
      <c r="E303" s="161"/>
      <c r="F303" s="43">
        <v>3621681.69</v>
      </c>
      <c r="G303" s="43"/>
      <c r="H303" s="43"/>
      <c r="I303" s="167">
        <v>112086.93</v>
      </c>
      <c r="J303" s="112"/>
      <c r="K303" s="113"/>
      <c r="L303" s="167">
        <v>317312.59999999998</v>
      </c>
      <c r="M303" s="112"/>
      <c r="N303" s="112"/>
      <c r="O303" s="112"/>
      <c r="P303" s="113"/>
    </row>
    <row r="304" spans="1:16" s="1" customFormat="1" ht="17.25" customHeight="1" x14ac:dyDescent="0.25">
      <c r="A304" s="161" t="s">
        <v>305</v>
      </c>
      <c r="B304" s="161"/>
      <c r="C304" s="161"/>
      <c r="D304" s="161"/>
      <c r="E304" s="161"/>
      <c r="F304" s="43">
        <v>7219893.4400000004</v>
      </c>
      <c r="G304" s="43"/>
      <c r="H304" s="43"/>
      <c r="I304" s="167">
        <v>939212.3</v>
      </c>
      <c r="J304" s="112"/>
      <c r="K304" s="113"/>
      <c r="L304" s="167">
        <v>5025992.9000000004</v>
      </c>
      <c r="M304" s="112"/>
      <c r="N304" s="112"/>
      <c r="O304" s="112"/>
      <c r="P304" s="113"/>
    </row>
    <row r="305" spans="1:16" s="1" customFormat="1" x14ac:dyDescent="0.25">
      <c r="A305" s="264" t="s">
        <v>2</v>
      </c>
      <c r="B305" s="264"/>
      <c r="C305" s="264"/>
      <c r="D305" s="264"/>
      <c r="E305" s="264"/>
      <c r="F305" s="179">
        <f>SUM(F303:H304)</f>
        <v>10841575.130000001</v>
      </c>
      <c r="G305" s="179"/>
      <c r="H305" s="179"/>
      <c r="I305" s="271">
        <f>SUM(I303:K304)</f>
        <v>1051299.23</v>
      </c>
      <c r="J305" s="65"/>
      <c r="K305" s="66"/>
      <c r="L305" s="271">
        <f>SUM(L303:P304)</f>
        <v>5343305.5</v>
      </c>
      <c r="M305" s="65"/>
      <c r="N305" s="65"/>
      <c r="O305" s="65"/>
      <c r="P305" s="66"/>
    </row>
    <row r="306" spans="1:16" s="1" customFormat="1" ht="21" customHeight="1" x14ac:dyDescent="0.25">
      <c r="A306" s="145" t="s">
        <v>319</v>
      </c>
      <c r="B306" s="146"/>
      <c r="C306" s="146"/>
      <c r="D306" s="146"/>
      <c r="E306" s="146"/>
      <c r="F306" s="146"/>
      <c r="G306" s="146"/>
      <c r="H306" s="146"/>
      <c r="I306" s="146"/>
      <c r="J306" s="146"/>
      <c r="K306" s="146"/>
      <c r="L306" s="20">
        <f>+L300+L305</f>
        <v>587916468.52999997</v>
      </c>
      <c r="M306" s="146"/>
      <c r="N306" s="146"/>
      <c r="O306" s="146"/>
      <c r="P306" s="147"/>
    </row>
    <row r="307" spans="1:16" s="1" customFormat="1" ht="66.75" customHeight="1" x14ac:dyDescent="0.25">
      <c r="A307" s="27" t="s">
        <v>400</v>
      </c>
      <c r="B307" s="27"/>
      <c r="C307" s="27"/>
      <c r="D307" s="27"/>
      <c r="E307" s="27"/>
      <c r="F307" s="27"/>
      <c r="G307" s="27"/>
      <c r="H307" s="27"/>
      <c r="I307" s="27"/>
      <c r="J307" s="27"/>
      <c r="K307" s="27"/>
      <c r="L307" s="27"/>
      <c r="M307" s="27"/>
      <c r="N307" s="27"/>
      <c r="O307" s="27"/>
      <c r="P307" s="27"/>
    </row>
    <row r="308" spans="1:16" s="1" customFormat="1" ht="60.75" customHeight="1" x14ac:dyDescent="0.25">
      <c r="A308" s="57" t="s">
        <v>366</v>
      </c>
      <c r="B308" s="58"/>
      <c r="C308" s="58"/>
      <c r="D308" s="58"/>
      <c r="E308" s="58"/>
      <c r="F308" s="58"/>
      <c r="G308" s="58"/>
      <c r="H308" s="58"/>
      <c r="I308" s="58"/>
      <c r="J308" s="58"/>
      <c r="K308" s="58"/>
      <c r="L308" s="58"/>
      <c r="M308" s="58"/>
      <c r="N308" s="58"/>
      <c r="O308" s="58"/>
      <c r="P308" s="59"/>
    </row>
    <row r="309" spans="1:16" s="1" customFormat="1" ht="20.25" customHeight="1" x14ac:dyDescent="0.25">
      <c r="A309" s="67" t="s">
        <v>195</v>
      </c>
      <c r="B309" s="68"/>
      <c r="C309" s="68"/>
      <c r="D309" s="68"/>
      <c r="E309" s="68"/>
      <c r="F309" s="68"/>
      <c r="G309" s="68"/>
      <c r="H309" s="68"/>
      <c r="I309" s="68"/>
      <c r="J309" s="68"/>
      <c r="K309" s="68"/>
      <c r="L309" s="68"/>
      <c r="M309" s="68"/>
      <c r="N309" s="68"/>
      <c r="O309" s="68"/>
      <c r="P309" s="69"/>
    </row>
    <row r="310" spans="1:16" s="1" customFormat="1" ht="12.75" customHeight="1" x14ac:dyDescent="0.25">
      <c r="A310" s="360"/>
      <c r="B310" s="361"/>
      <c r="C310" s="361"/>
      <c r="D310" s="361"/>
      <c r="E310" s="361"/>
      <c r="F310" s="361"/>
      <c r="G310" s="361"/>
      <c r="H310" s="361"/>
      <c r="I310" s="361"/>
      <c r="J310" s="361"/>
      <c r="K310" s="361"/>
      <c r="L310" s="361"/>
      <c r="M310" s="361"/>
      <c r="N310" s="361"/>
      <c r="O310" s="361"/>
      <c r="P310" s="362"/>
    </row>
    <row r="311" spans="1:16" s="1" customFormat="1" ht="81" customHeight="1" x14ac:dyDescent="0.25">
      <c r="A311" s="277" t="s">
        <v>392</v>
      </c>
      <c r="B311" s="277"/>
      <c r="C311" s="277"/>
      <c r="D311" s="277"/>
      <c r="E311" s="277"/>
      <c r="F311" s="277"/>
      <c r="G311" s="277"/>
      <c r="H311" s="277"/>
      <c r="I311" s="277"/>
      <c r="J311" s="277"/>
      <c r="K311" s="277"/>
      <c r="L311" s="277"/>
      <c r="M311" s="277"/>
      <c r="N311" s="277"/>
      <c r="O311" s="277"/>
      <c r="P311" s="277"/>
    </row>
    <row r="312" spans="1:16" s="1" customFormat="1" x14ac:dyDescent="0.25">
      <c r="A312" s="360"/>
      <c r="B312" s="361"/>
      <c r="C312" s="361"/>
      <c r="D312" s="361"/>
      <c r="E312" s="361"/>
      <c r="F312" s="361"/>
      <c r="G312" s="361"/>
      <c r="H312" s="361"/>
      <c r="I312" s="361"/>
      <c r="J312" s="361"/>
      <c r="K312" s="361"/>
      <c r="L312" s="361"/>
      <c r="M312" s="361"/>
      <c r="N312" s="361"/>
      <c r="O312" s="361"/>
      <c r="P312" s="362"/>
    </row>
    <row r="313" spans="1:16" ht="20.25" customHeight="1" x14ac:dyDescent="0.25">
      <c r="A313" s="52" t="s">
        <v>149</v>
      </c>
      <c r="B313" s="52"/>
      <c r="C313" s="52"/>
      <c r="D313" s="52"/>
      <c r="E313" s="52"/>
      <c r="F313" s="52"/>
      <c r="G313" s="52"/>
      <c r="H313" s="52"/>
      <c r="I313" s="52"/>
      <c r="J313" s="52"/>
      <c r="K313" s="52"/>
      <c r="L313" s="52"/>
      <c r="M313" s="52"/>
      <c r="N313" s="52"/>
      <c r="O313" s="52"/>
      <c r="P313" s="52"/>
    </row>
    <row r="314" spans="1:16" ht="33" customHeight="1" x14ac:dyDescent="0.25">
      <c r="A314" s="277" t="s">
        <v>211</v>
      </c>
      <c r="B314" s="277"/>
      <c r="C314" s="277"/>
      <c r="D314" s="277"/>
      <c r="E314" s="277"/>
      <c r="F314" s="277"/>
      <c r="G314" s="277"/>
      <c r="H314" s="277"/>
      <c r="I314" s="277"/>
      <c r="J314" s="277"/>
      <c r="K314" s="277"/>
      <c r="L314" s="277"/>
      <c r="M314" s="277"/>
      <c r="N314" s="277"/>
      <c r="O314" s="277"/>
      <c r="P314" s="277"/>
    </row>
    <row r="315" spans="1:16" x14ac:dyDescent="0.25">
      <c r="A315" s="29"/>
      <c r="B315" s="30"/>
      <c r="C315" s="30"/>
      <c r="D315" s="30"/>
      <c r="E315" s="30"/>
      <c r="F315" s="30"/>
      <c r="G315" s="30"/>
      <c r="H315" s="30"/>
      <c r="I315" s="30"/>
      <c r="J315" s="30"/>
      <c r="K315" s="30"/>
      <c r="L315" s="30"/>
      <c r="M315" s="30"/>
      <c r="N315" s="30"/>
      <c r="O315" s="30"/>
      <c r="P315" s="31"/>
    </row>
    <row r="316" spans="1:16" ht="23.25" customHeight="1" x14ac:dyDescent="0.25">
      <c r="A316" s="52" t="s">
        <v>150</v>
      </c>
      <c r="B316" s="52"/>
      <c r="C316" s="52"/>
      <c r="D316" s="52"/>
      <c r="E316" s="52"/>
      <c r="F316" s="52"/>
      <c r="G316" s="52"/>
      <c r="H316" s="52"/>
      <c r="I316" s="52"/>
      <c r="J316" s="52"/>
      <c r="K316" s="52"/>
      <c r="L316" s="52"/>
      <c r="M316" s="52"/>
      <c r="N316" s="52"/>
      <c r="O316" s="52"/>
      <c r="P316" s="52"/>
    </row>
    <row r="317" spans="1:16" x14ac:dyDescent="0.25">
      <c r="A317" s="145"/>
      <c r="B317" s="146"/>
      <c r="C317" s="146"/>
      <c r="D317" s="146"/>
      <c r="E317" s="146"/>
      <c r="F317" s="146"/>
      <c r="G317" s="146"/>
      <c r="H317" s="146"/>
      <c r="I317" s="146"/>
      <c r="J317" s="146"/>
      <c r="K317" s="146"/>
      <c r="L317" s="146"/>
      <c r="M317" s="146"/>
      <c r="N317" s="146"/>
      <c r="O317" s="146"/>
      <c r="P317" s="147"/>
    </row>
    <row r="318" spans="1:16" x14ac:dyDescent="0.25">
      <c r="A318" s="83" t="s">
        <v>325</v>
      </c>
      <c r="B318" s="84"/>
      <c r="C318" s="84"/>
      <c r="D318" s="84"/>
      <c r="E318" s="84"/>
      <c r="F318" s="84"/>
      <c r="G318" s="84"/>
      <c r="H318" s="84"/>
      <c r="I318" s="84"/>
      <c r="J318" s="84"/>
      <c r="K318" s="84"/>
      <c r="L318" s="84"/>
      <c r="M318" s="84"/>
      <c r="N318" s="84"/>
      <c r="O318" s="84"/>
      <c r="P318" s="85"/>
    </row>
    <row r="319" spans="1:16" ht="15" customHeight="1" x14ac:dyDescent="0.25">
      <c r="A319" s="357"/>
      <c r="B319" s="221"/>
      <c r="C319" s="221"/>
      <c r="D319" s="221"/>
      <c r="E319" s="221"/>
      <c r="F319" s="221"/>
      <c r="G319" s="221"/>
      <c r="H319" s="221"/>
      <c r="I319" s="221"/>
      <c r="J319" s="221"/>
      <c r="K319" s="221"/>
      <c r="L319" s="221"/>
      <c r="M319" s="221"/>
      <c r="N319" s="221"/>
      <c r="O319" s="221"/>
      <c r="P319" s="358"/>
    </row>
    <row r="320" spans="1:16" ht="15.75" x14ac:dyDescent="0.25">
      <c r="A320" s="95" t="s">
        <v>151</v>
      </c>
      <c r="B320" s="359"/>
      <c r="C320" s="359"/>
      <c r="D320" s="359"/>
      <c r="E320" s="359"/>
      <c r="F320" s="359"/>
      <c r="G320" s="359"/>
      <c r="H320" s="359"/>
      <c r="I320" s="359"/>
      <c r="J320" s="359"/>
      <c r="K320" s="359"/>
      <c r="L320" s="359"/>
      <c r="M320" s="359"/>
      <c r="N320" s="359"/>
      <c r="O320" s="359"/>
      <c r="P320" s="359"/>
    </row>
    <row r="321" spans="1:16" ht="18.75" customHeight="1" x14ac:dyDescent="0.25">
      <c r="A321" s="356"/>
      <c r="B321" s="356"/>
      <c r="C321" s="356"/>
      <c r="D321" s="356"/>
      <c r="E321" s="356"/>
      <c r="F321" s="356"/>
      <c r="G321" s="356"/>
      <c r="H321" s="356"/>
      <c r="I321" s="356"/>
      <c r="J321" s="356"/>
      <c r="K321" s="356"/>
      <c r="L321" s="356"/>
      <c r="M321" s="356"/>
      <c r="N321" s="356"/>
      <c r="O321" s="356"/>
      <c r="P321" s="356"/>
    </row>
    <row r="322" spans="1:16" x14ac:dyDescent="0.25">
      <c r="A322" s="52" t="s">
        <v>212</v>
      </c>
      <c r="B322" s="52"/>
      <c r="C322" s="52"/>
      <c r="D322" s="52"/>
      <c r="E322" s="52"/>
      <c r="F322" s="52"/>
      <c r="G322" s="52"/>
      <c r="H322" s="52"/>
      <c r="I322" s="52"/>
      <c r="J322" s="52"/>
      <c r="K322" s="52"/>
      <c r="L322" s="52"/>
      <c r="M322" s="52"/>
      <c r="N322" s="52"/>
      <c r="O322" s="52"/>
      <c r="P322" s="52"/>
    </row>
    <row r="323" spans="1:16" s="5" customFormat="1" ht="108.75" customHeight="1" x14ac:dyDescent="0.25">
      <c r="A323" s="27" t="s">
        <v>401</v>
      </c>
      <c r="B323" s="27"/>
      <c r="C323" s="27"/>
      <c r="D323" s="27"/>
      <c r="E323" s="27"/>
      <c r="F323" s="27"/>
      <c r="G323" s="27"/>
      <c r="H323" s="27"/>
      <c r="I323" s="27"/>
      <c r="J323" s="27"/>
      <c r="K323" s="27"/>
      <c r="L323" s="27"/>
      <c r="M323" s="27"/>
      <c r="N323" s="27"/>
      <c r="O323" s="27"/>
      <c r="P323" s="27"/>
    </row>
    <row r="324" spans="1:16" s="5" customFormat="1" ht="31.5" customHeight="1" x14ac:dyDescent="0.25">
      <c r="A324" s="172" t="s">
        <v>36</v>
      </c>
      <c r="B324" s="172"/>
      <c r="C324" s="172"/>
      <c r="D324" s="172"/>
      <c r="E324" s="265" t="s">
        <v>88</v>
      </c>
      <c r="F324" s="266"/>
      <c r="G324" s="265" t="s">
        <v>89</v>
      </c>
      <c r="H324" s="266"/>
      <c r="I324" s="265" t="s">
        <v>90</v>
      </c>
      <c r="J324" s="266"/>
      <c r="K324" s="165" t="s">
        <v>91</v>
      </c>
      <c r="L324" s="203"/>
      <c r="M324" s="272" t="s">
        <v>2</v>
      </c>
      <c r="N324" s="272"/>
      <c r="O324" s="272"/>
      <c r="P324" s="266"/>
    </row>
    <row r="325" spans="1:16" s="5" customFormat="1" ht="15" customHeight="1" x14ac:dyDescent="0.25">
      <c r="A325" s="175" t="s">
        <v>123</v>
      </c>
      <c r="B325" s="175"/>
      <c r="C325" s="175"/>
      <c r="D325" s="175"/>
      <c r="E325" s="140">
        <v>9130463.9800000004</v>
      </c>
      <c r="F325" s="140"/>
      <c r="G325" s="140">
        <v>0</v>
      </c>
      <c r="H325" s="140"/>
      <c r="I325" s="43">
        <v>37557.440000000002</v>
      </c>
      <c r="J325" s="43"/>
      <c r="K325" s="43">
        <v>240741.17</v>
      </c>
      <c r="L325" s="43"/>
      <c r="M325" s="43">
        <f>SUM(E325:L325)</f>
        <v>9408762.5899999999</v>
      </c>
      <c r="N325" s="43"/>
      <c r="O325" s="43"/>
      <c r="P325" s="43"/>
    </row>
    <row r="326" spans="1:16" s="5" customFormat="1" ht="15" customHeight="1" x14ac:dyDescent="0.25">
      <c r="A326" s="175" t="s">
        <v>131</v>
      </c>
      <c r="B326" s="175"/>
      <c r="C326" s="175"/>
      <c r="D326" s="175"/>
      <c r="E326" s="140">
        <v>2533285.71</v>
      </c>
      <c r="F326" s="140"/>
      <c r="G326" s="140">
        <v>0</v>
      </c>
      <c r="H326" s="140"/>
      <c r="I326" s="43">
        <v>0</v>
      </c>
      <c r="J326" s="43"/>
      <c r="K326" s="43">
        <v>3360</v>
      </c>
      <c r="L326" s="43"/>
      <c r="M326" s="43">
        <f>SUM(E326:L326)</f>
        <v>2536645.71</v>
      </c>
      <c r="N326" s="43"/>
      <c r="O326" s="43"/>
      <c r="P326" s="43"/>
    </row>
    <row r="327" spans="1:16" s="5" customFormat="1" ht="15" hidden="1" customHeight="1" x14ac:dyDescent="0.25">
      <c r="A327" s="175" t="s">
        <v>122</v>
      </c>
      <c r="B327" s="175"/>
      <c r="C327" s="175"/>
      <c r="D327" s="175"/>
      <c r="E327" s="140">
        <v>0</v>
      </c>
      <c r="F327" s="140"/>
      <c r="G327" s="140">
        <v>0</v>
      </c>
      <c r="H327" s="140"/>
      <c r="I327" s="43">
        <v>0</v>
      </c>
      <c r="J327" s="43"/>
      <c r="K327" s="43">
        <v>0</v>
      </c>
      <c r="L327" s="43"/>
      <c r="M327" s="43">
        <f t="shared" ref="M327:M329" si="2">SUM(E327:L327)</f>
        <v>0</v>
      </c>
      <c r="N327" s="43"/>
      <c r="O327" s="43"/>
      <c r="P327" s="43"/>
    </row>
    <row r="328" spans="1:16" s="5" customFormat="1" ht="15" customHeight="1" x14ac:dyDescent="0.25">
      <c r="A328" s="175" t="s">
        <v>124</v>
      </c>
      <c r="B328" s="175"/>
      <c r="C328" s="175"/>
      <c r="D328" s="175"/>
      <c r="E328" s="43">
        <v>0</v>
      </c>
      <c r="F328" s="43"/>
      <c r="G328" s="140">
        <v>0</v>
      </c>
      <c r="H328" s="140"/>
      <c r="I328" s="43">
        <v>0</v>
      </c>
      <c r="J328" s="43"/>
      <c r="K328" s="43">
        <v>231159.26</v>
      </c>
      <c r="L328" s="43"/>
      <c r="M328" s="43">
        <f>SUM(E328:L328)</f>
        <v>231159.26</v>
      </c>
      <c r="N328" s="43"/>
      <c r="O328" s="43"/>
      <c r="P328" s="43"/>
    </row>
    <row r="329" spans="1:16" s="5" customFormat="1" ht="15" hidden="1" customHeight="1" x14ac:dyDescent="0.25">
      <c r="A329" s="175" t="s">
        <v>339</v>
      </c>
      <c r="B329" s="175"/>
      <c r="C329" s="175"/>
      <c r="D329" s="175"/>
      <c r="E329" s="43">
        <v>0</v>
      </c>
      <c r="F329" s="43"/>
      <c r="G329" s="140">
        <v>0</v>
      </c>
      <c r="H329" s="140"/>
      <c r="I329" s="43">
        <v>0</v>
      </c>
      <c r="J329" s="43"/>
      <c r="K329" s="43">
        <v>0</v>
      </c>
      <c r="L329" s="43"/>
      <c r="M329" s="43">
        <f t="shared" si="2"/>
        <v>0</v>
      </c>
      <c r="N329" s="43"/>
      <c r="O329" s="43"/>
      <c r="P329" s="43"/>
    </row>
    <row r="330" spans="1:16" s="5" customFormat="1" ht="15" customHeight="1" x14ac:dyDescent="0.25">
      <c r="A330" s="175" t="s">
        <v>125</v>
      </c>
      <c r="B330" s="175"/>
      <c r="C330" s="175"/>
      <c r="D330" s="175"/>
      <c r="E330" s="43">
        <v>12407253.970000001</v>
      </c>
      <c r="F330" s="43"/>
      <c r="G330" s="140">
        <v>0</v>
      </c>
      <c r="H330" s="140"/>
      <c r="I330" s="43">
        <v>0</v>
      </c>
      <c r="J330" s="43"/>
      <c r="K330" s="43">
        <v>1471871.42</v>
      </c>
      <c r="L330" s="43"/>
      <c r="M330" s="43">
        <f>SUM(E330:L330)</f>
        <v>13879125.390000001</v>
      </c>
      <c r="N330" s="43"/>
      <c r="O330" s="43"/>
      <c r="P330" s="43"/>
    </row>
    <row r="331" spans="1:16" s="5" customFormat="1" ht="15" customHeight="1" x14ac:dyDescent="0.25">
      <c r="A331" s="175" t="s">
        <v>126</v>
      </c>
      <c r="B331" s="175"/>
      <c r="C331" s="175"/>
      <c r="D331" s="175"/>
      <c r="E331" s="43">
        <v>11423.27</v>
      </c>
      <c r="F331" s="43"/>
      <c r="G331" s="140">
        <v>0</v>
      </c>
      <c r="H331" s="140"/>
      <c r="I331" s="43">
        <v>0</v>
      </c>
      <c r="J331" s="43"/>
      <c r="K331" s="43">
        <v>21908.6</v>
      </c>
      <c r="L331" s="43"/>
      <c r="M331" s="43">
        <f>SUM(E331:L331)</f>
        <v>33331.869999999995</v>
      </c>
      <c r="N331" s="43"/>
      <c r="O331" s="43"/>
      <c r="P331" s="43"/>
    </row>
    <row r="332" spans="1:16" s="5" customFormat="1" ht="15" customHeight="1" x14ac:dyDescent="0.25">
      <c r="A332" s="175" t="s">
        <v>129</v>
      </c>
      <c r="B332" s="175"/>
      <c r="C332" s="175"/>
      <c r="D332" s="175"/>
      <c r="E332" s="43">
        <v>220412274.38</v>
      </c>
      <c r="F332" s="43"/>
      <c r="G332" s="140">
        <v>4180909.07</v>
      </c>
      <c r="H332" s="140"/>
      <c r="I332" s="43">
        <v>651664.41</v>
      </c>
      <c r="J332" s="43"/>
      <c r="K332" s="43">
        <v>5974244</v>
      </c>
      <c r="L332" s="43"/>
      <c r="M332" s="43">
        <f>SUM(E332:L332)</f>
        <v>231219091.85999998</v>
      </c>
      <c r="N332" s="43"/>
      <c r="O332" s="43"/>
      <c r="P332" s="43"/>
    </row>
    <row r="333" spans="1:16" s="5" customFormat="1" ht="15" customHeight="1" x14ac:dyDescent="0.25">
      <c r="A333" s="175" t="s">
        <v>127</v>
      </c>
      <c r="B333" s="175"/>
      <c r="C333" s="175"/>
      <c r="D333" s="175"/>
      <c r="E333" s="43">
        <v>5956530.8399999999</v>
      </c>
      <c r="F333" s="43"/>
      <c r="G333" s="140">
        <v>0</v>
      </c>
      <c r="H333" s="140"/>
      <c r="I333" s="43">
        <v>0</v>
      </c>
      <c r="J333" s="43"/>
      <c r="K333" s="43">
        <v>0</v>
      </c>
      <c r="L333" s="43"/>
      <c r="M333" s="43">
        <f>SUM(E333:L333)</f>
        <v>5956530.8399999999</v>
      </c>
      <c r="N333" s="43"/>
      <c r="O333" s="43"/>
      <c r="P333" s="43"/>
    </row>
    <row r="334" spans="1:16" s="5" customFormat="1" ht="15" customHeight="1" x14ac:dyDescent="0.25">
      <c r="A334" s="175" t="s">
        <v>329</v>
      </c>
      <c r="B334" s="175"/>
      <c r="C334" s="175"/>
      <c r="D334" s="175"/>
      <c r="E334" s="43">
        <v>39984</v>
      </c>
      <c r="F334" s="43"/>
      <c r="G334" s="140">
        <v>125452.82</v>
      </c>
      <c r="H334" s="140"/>
      <c r="I334" s="43">
        <v>0</v>
      </c>
      <c r="J334" s="43"/>
      <c r="K334" s="43">
        <v>1850</v>
      </c>
      <c r="L334" s="43"/>
      <c r="M334" s="43">
        <f>SUM(E334:L334)</f>
        <v>167286.82</v>
      </c>
      <c r="N334" s="43"/>
      <c r="O334" s="43"/>
      <c r="P334" s="43"/>
    </row>
    <row r="335" spans="1:16" s="5" customFormat="1" ht="15" customHeight="1" x14ac:dyDescent="0.25">
      <c r="A335" s="174" t="s">
        <v>38</v>
      </c>
      <c r="B335" s="174"/>
      <c r="C335" s="174"/>
      <c r="D335" s="174"/>
      <c r="E335" s="179">
        <f>SUM(E325:F334)</f>
        <v>250491216.15000001</v>
      </c>
      <c r="F335" s="179"/>
      <c r="G335" s="179">
        <f>SUM(G325:H334)</f>
        <v>4306361.8899999997</v>
      </c>
      <c r="H335" s="179"/>
      <c r="I335" s="179">
        <f>SUM(I325:J334)</f>
        <v>689221.85000000009</v>
      </c>
      <c r="J335" s="179"/>
      <c r="K335" s="179">
        <f>SUM(K325:L334)</f>
        <v>7945134.4500000002</v>
      </c>
      <c r="L335" s="179"/>
      <c r="M335" s="179">
        <f>SUM(M325:P334)</f>
        <v>263431934.33999997</v>
      </c>
      <c r="N335" s="179"/>
      <c r="O335" s="179"/>
      <c r="P335" s="179"/>
    </row>
    <row r="336" spans="1:16" s="1" customFormat="1" x14ac:dyDescent="0.25">
      <c r="A336" s="135"/>
      <c r="B336" s="135"/>
      <c r="C336" s="135"/>
      <c r="D336" s="135"/>
      <c r="E336" s="135"/>
      <c r="F336" s="135"/>
      <c r="G336" s="135"/>
      <c r="H336" s="135"/>
      <c r="I336" s="135"/>
      <c r="J336" s="135"/>
      <c r="K336" s="135"/>
      <c r="L336" s="135"/>
      <c r="M336" s="135"/>
      <c r="N336" s="135"/>
      <c r="O336" s="135"/>
      <c r="P336" s="135"/>
    </row>
    <row r="337" spans="1:16" s="1" customFormat="1" ht="18.75" customHeight="1" x14ac:dyDescent="0.25">
      <c r="A337" s="52" t="s">
        <v>172</v>
      </c>
      <c r="B337" s="52"/>
      <c r="C337" s="52"/>
      <c r="D337" s="52"/>
      <c r="E337" s="52"/>
      <c r="F337" s="52"/>
      <c r="G337" s="52"/>
      <c r="H337" s="52"/>
      <c r="I337" s="52"/>
      <c r="J337" s="52"/>
      <c r="K337" s="52"/>
      <c r="L337" s="52"/>
      <c r="M337" s="52"/>
      <c r="N337" s="52"/>
      <c r="O337" s="52"/>
      <c r="P337" s="52"/>
    </row>
    <row r="338" spans="1:16" s="7" customFormat="1" ht="18.75" customHeight="1" x14ac:dyDescent="0.25">
      <c r="A338" s="39" t="s">
        <v>213</v>
      </c>
      <c r="B338" s="39"/>
      <c r="C338" s="39"/>
      <c r="D338" s="39"/>
      <c r="E338" s="39"/>
      <c r="F338" s="39"/>
      <c r="G338" s="39"/>
      <c r="H338" s="39"/>
      <c r="I338" s="39"/>
      <c r="J338" s="39"/>
      <c r="K338" s="39"/>
      <c r="L338" s="39"/>
      <c r="M338" s="39"/>
      <c r="N338" s="39"/>
      <c r="O338" s="39"/>
      <c r="P338" s="39"/>
    </row>
    <row r="339" spans="1:16" s="1" customFormat="1" x14ac:dyDescent="0.25">
      <c r="A339" s="145"/>
      <c r="B339" s="146"/>
      <c r="C339" s="146"/>
      <c r="D339" s="146"/>
      <c r="E339" s="146"/>
      <c r="F339" s="146"/>
      <c r="G339" s="146"/>
      <c r="H339" s="146"/>
      <c r="I339" s="146"/>
      <c r="J339" s="146"/>
      <c r="K339" s="146"/>
      <c r="L339" s="146"/>
      <c r="M339" s="146"/>
      <c r="N339" s="146"/>
      <c r="O339" s="146"/>
      <c r="P339" s="147"/>
    </row>
    <row r="340" spans="1:16" s="1" customFormat="1" ht="18.75" customHeight="1" x14ac:dyDescent="0.25">
      <c r="A340" s="52" t="s">
        <v>153</v>
      </c>
      <c r="B340" s="52"/>
      <c r="C340" s="52"/>
      <c r="D340" s="52"/>
      <c r="E340" s="52"/>
      <c r="F340" s="52"/>
      <c r="G340" s="52"/>
      <c r="H340" s="52"/>
      <c r="I340" s="52"/>
      <c r="J340" s="52"/>
      <c r="K340" s="52"/>
      <c r="L340" s="52"/>
      <c r="M340" s="52"/>
      <c r="N340" s="52"/>
      <c r="O340" s="52"/>
      <c r="P340" s="52"/>
    </row>
    <row r="341" spans="1:16" s="7" customFormat="1" ht="18.75" customHeight="1" x14ac:dyDescent="0.25">
      <c r="A341" s="39" t="s">
        <v>214</v>
      </c>
      <c r="B341" s="39"/>
      <c r="C341" s="39"/>
      <c r="D341" s="39"/>
      <c r="E341" s="39"/>
      <c r="F341" s="39"/>
      <c r="G341" s="39"/>
      <c r="H341" s="39"/>
      <c r="I341" s="39"/>
      <c r="J341" s="39"/>
      <c r="K341" s="39"/>
      <c r="L341" s="39"/>
      <c r="M341" s="39"/>
      <c r="N341" s="39"/>
      <c r="O341" s="39"/>
      <c r="P341" s="39"/>
    </row>
    <row r="342" spans="1:16" s="1" customFormat="1" ht="18.75" customHeight="1" x14ac:dyDescent="0.25">
      <c r="A342" s="135"/>
      <c r="B342" s="135"/>
      <c r="C342" s="135"/>
      <c r="D342" s="135"/>
      <c r="E342" s="135"/>
      <c r="F342" s="135"/>
      <c r="G342" s="135"/>
      <c r="H342" s="135"/>
      <c r="I342" s="135"/>
      <c r="J342" s="135"/>
      <c r="K342" s="135"/>
      <c r="L342" s="135"/>
      <c r="M342" s="135"/>
      <c r="N342" s="135"/>
      <c r="O342" s="135"/>
      <c r="P342" s="135"/>
    </row>
    <row r="343" spans="1:16" s="1" customFormat="1" ht="18.75" customHeight="1" x14ac:dyDescent="0.25">
      <c r="A343" s="52" t="s">
        <v>22</v>
      </c>
      <c r="B343" s="52"/>
      <c r="C343" s="52"/>
      <c r="D343" s="52"/>
      <c r="E343" s="52"/>
      <c r="F343" s="52"/>
      <c r="G343" s="52"/>
      <c r="H343" s="52"/>
      <c r="I343" s="52"/>
      <c r="J343" s="52"/>
      <c r="K343" s="52"/>
      <c r="L343" s="52"/>
      <c r="M343" s="52"/>
      <c r="N343" s="52"/>
      <c r="O343" s="52"/>
      <c r="P343" s="52"/>
    </row>
    <row r="344" spans="1:16" s="7" customFormat="1" ht="18.75" customHeight="1" x14ac:dyDescent="0.25">
      <c r="A344" s="39" t="s">
        <v>215</v>
      </c>
      <c r="B344" s="39"/>
      <c r="C344" s="39"/>
      <c r="D344" s="39"/>
      <c r="E344" s="39"/>
      <c r="F344" s="39"/>
      <c r="G344" s="39"/>
      <c r="H344" s="39"/>
      <c r="I344" s="39"/>
      <c r="J344" s="39"/>
      <c r="K344" s="39"/>
      <c r="L344" s="39"/>
      <c r="M344" s="39"/>
      <c r="N344" s="39"/>
      <c r="O344" s="39"/>
      <c r="P344" s="39"/>
    </row>
    <row r="345" spans="1:16" s="1" customFormat="1" x14ac:dyDescent="0.25">
      <c r="A345" s="145"/>
      <c r="B345" s="146"/>
      <c r="C345" s="146"/>
      <c r="D345" s="146"/>
      <c r="E345" s="146"/>
      <c r="F345" s="146"/>
      <c r="G345" s="146"/>
      <c r="H345" s="146"/>
      <c r="I345" s="146"/>
      <c r="J345" s="146"/>
      <c r="K345" s="146"/>
      <c r="L345" s="146"/>
      <c r="M345" s="146"/>
      <c r="N345" s="146"/>
      <c r="O345" s="146"/>
      <c r="P345" s="147"/>
    </row>
    <row r="346" spans="1:16" s="1" customFormat="1" ht="18.75" customHeight="1" x14ac:dyDescent="0.25">
      <c r="A346" s="52" t="s">
        <v>128</v>
      </c>
      <c r="B346" s="52"/>
      <c r="C346" s="52"/>
      <c r="D346" s="52"/>
      <c r="E346" s="52"/>
      <c r="F346" s="52"/>
      <c r="G346" s="52"/>
      <c r="H346" s="52"/>
      <c r="I346" s="52"/>
      <c r="J346" s="52"/>
      <c r="K346" s="52"/>
      <c r="L346" s="52"/>
      <c r="M346" s="52"/>
      <c r="N346" s="52"/>
      <c r="O346" s="52"/>
      <c r="P346" s="52"/>
    </row>
    <row r="347" spans="1:16" ht="78" customHeight="1" x14ac:dyDescent="0.25">
      <c r="A347" s="27" t="s">
        <v>404</v>
      </c>
      <c r="B347" s="27"/>
      <c r="C347" s="27"/>
      <c r="D347" s="27"/>
      <c r="E347" s="27"/>
      <c r="F347" s="27"/>
      <c r="G347" s="27"/>
      <c r="H347" s="27"/>
      <c r="I347" s="27"/>
      <c r="J347" s="27"/>
      <c r="K347" s="27"/>
      <c r="L347" s="27"/>
      <c r="M347" s="27"/>
      <c r="N347" s="27"/>
      <c r="O347" s="27"/>
      <c r="P347" s="27"/>
    </row>
    <row r="348" spans="1:16" s="1" customFormat="1" x14ac:dyDescent="0.25">
      <c r="A348" s="145"/>
      <c r="B348" s="146"/>
      <c r="C348" s="146"/>
      <c r="D348" s="146"/>
      <c r="E348" s="146"/>
      <c r="F348" s="146"/>
      <c r="G348" s="146"/>
      <c r="H348" s="146"/>
      <c r="I348" s="146"/>
      <c r="J348" s="146"/>
      <c r="K348" s="146"/>
      <c r="L348" s="146"/>
      <c r="M348" s="146"/>
      <c r="N348" s="146"/>
      <c r="O348" s="146"/>
      <c r="P348" s="147"/>
    </row>
    <row r="349" spans="1:16" s="1" customFormat="1" ht="18.75" x14ac:dyDescent="0.25">
      <c r="A349" s="126" t="s">
        <v>199</v>
      </c>
      <c r="B349" s="126"/>
      <c r="C349" s="126"/>
      <c r="D349" s="126"/>
      <c r="E349" s="126"/>
      <c r="F349" s="126"/>
      <c r="G349" s="126"/>
      <c r="H349" s="126"/>
      <c r="I349" s="126"/>
      <c r="J349" s="126"/>
      <c r="K349" s="126"/>
      <c r="L349" s="126"/>
      <c r="M349" s="126"/>
      <c r="N349" s="126"/>
      <c r="O349" s="126"/>
      <c r="P349" s="126"/>
    </row>
    <row r="350" spans="1:16" s="1" customFormat="1" ht="18.75" x14ac:dyDescent="0.25">
      <c r="A350" s="353"/>
      <c r="B350" s="354"/>
      <c r="C350" s="354"/>
      <c r="D350" s="354"/>
      <c r="E350" s="354"/>
      <c r="F350" s="354"/>
      <c r="G350" s="354"/>
      <c r="H350" s="354"/>
      <c r="I350" s="354"/>
      <c r="J350" s="354"/>
      <c r="K350" s="354"/>
      <c r="L350" s="354"/>
      <c r="M350" s="354"/>
      <c r="N350" s="354"/>
      <c r="O350" s="354"/>
      <c r="P350" s="355"/>
    </row>
    <row r="351" spans="1:16" s="1" customFormat="1" ht="18" customHeight="1" x14ac:dyDescent="0.25">
      <c r="A351" s="364" t="s">
        <v>402</v>
      </c>
      <c r="B351" s="365"/>
      <c r="C351" s="365"/>
      <c r="D351" s="365"/>
      <c r="E351" s="365"/>
      <c r="F351" s="365"/>
      <c r="G351" s="365"/>
      <c r="H351" s="365"/>
      <c r="I351" s="365"/>
      <c r="J351" s="365"/>
      <c r="K351" s="365"/>
      <c r="L351" s="365"/>
      <c r="M351" s="365"/>
      <c r="N351" s="365"/>
      <c r="O351" s="365"/>
      <c r="P351" s="366"/>
    </row>
    <row r="352" spans="1:16" s="1" customFormat="1" x14ac:dyDescent="0.25">
      <c r="A352" s="262" t="s">
        <v>321</v>
      </c>
      <c r="B352" s="262"/>
      <c r="C352" s="262"/>
      <c r="D352" s="262"/>
      <c r="E352" s="262"/>
      <c r="F352" s="262"/>
      <c r="G352" s="262"/>
      <c r="H352" s="262"/>
      <c r="I352" s="262"/>
      <c r="J352" s="179">
        <v>1184019354.3</v>
      </c>
      <c r="K352" s="179"/>
      <c r="L352" s="179"/>
      <c r="M352" s="179"/>
      <c r="N352" s="179"/>
      <c r="O352" s="179"/>
      <c r="P352" s="179"/>
    </row>
    <row r="353" spans="1:16" s="1" customFormat="1" ht="21.75" customHeight="1" x14ac:dyDescent="0.25">
      <c r="A353" s="262" t="s">
        <v>381</v>
      </c>
      <c r="B353" s="262"/>
      <c r="C353" s="262"/>
      <c r="D353" s="262"/>
      <c r="E353" s="262"/>
      <c r="F353" s="262"/>
      <c r="G353" s="262"/>
      <c r="H353" s="262"/>
      <c r="I353" s="262"/>
      <c r="J353" s="179">
        <v>1184019354.3</v>
      </c>
      <c r="K353" s="179"/>
      <c r="L353" s="179"/>
      <c r="M353" s="179"/>
      <c r="N353" s="179"/>
      <c r="O353" s="179"/>
      <c r="P353" s="179"/>
    </row>
    <row r="354" spans="1:16" s="1" customFormat="1" x14ac:dyDescent="0.25">
      <c r="A354" s="262" t="s">
        <v>59</v>
      </c>
      <c r="B354" s="262"/>
      <c r="C354" s="262"/>
      <c r="D354" s="262"/>
      <c r="E354" s="262"/>
      <c r="F354" s="262"/>
      <c r="G354" s="262"/>
      <c r="H354" s="262"/>
      <c r="I354" s="262"/>
      <c r="J354" s="393">
        <f>J353-J352</f>
        <v>0</v>
      </c>
      <c r="K354" s="393"/>
      <c r="L354" s="393"/>
      <c r="M354" s="393"/>
      <c r="N354" s="393"/>
      <c r="O354" s="393"/>
      <c r="P354" s="393"/>
    </row>
    <row r="355" spans="1:16" s="1" customFormat="1" x14ac:dyDescent="0.25">
      <c r="A355" s="396"/>
      <c r="B355" s="396"/>
      <c r="C355" s="396"/>
      <c r="D355" s="396"/>
      <c r="E355" s="396"/>
      <c r="F355" s="396"/>
      <c r="G355" s="396"/>
      <c r="H355" s="396"/>
      <c r="I355" s="396"/>
      <c r="J355" s="396"/>
      <c r="K355" s="396"/>
      <c r="L355" s="396"/>
      <c r="M355" s="396"/>
      <c r="N355" s="396"/>
      <c r="O355" s="396"/>
      <c r="P355" s="396"/>
    </row>
    <row r="356" spans="1:16" s="1" customFormat="1" ht="62.25" customHeight="1" x14ac:dyDescent="0.25">
      <c r="A356" s="27" t="s">
        <v>403</v>
      </c>
      <c r="B356" s="27"/>
      <c r="C356" s="27"/>
      <c r="D356" s="27"/>
      <c r="E356" s="27"/>
      <c r="F356" s="27"/>
      <c r="G356" s="27"/>
      <c r="H356" s="27"/>
      <c r="I356" s="27"/>
      <c r="J356" s="27"/>
      <c r="K356" s="27"/>
      <c r="L356" s="27"/>
      <c r="M356" s="27"/>
      <c r="N356" s="27"/>
      <c r="O356" s="27"/>
      <c r="P356" s="27"/>
    </row>
    <row r="357" spans="1:16" s="1" customFormat="1" x14ac:dyDescent="0.25">
      <c r="A357" s="363"/>
      <c r="B357" s="363"/>
      <c r="C357" s="363"/>
      <c r="D357" s="363"/>
      <c r="E357" s="363"/>
      <c r="F357" s="363"/>
      <c r="G357" s="363"/>
      <c r="H357" s="363"/>
      <c r="I357" s="363"/>
      <c r="J357" s="363"/>
      <c r="K357" s="363"/>
      <c r="L357" s="363"/>
      <c r="M357" s="363"/>
      <c r="N357" s="363"/>
      <c r="O357" s="363"/>
      <c r="P357" s="363"/>
    </row>
    <row r="358" spans="1:16" s="1" customFormat="1" x14ac:dyDescent="0.25">
      <c r="A358" s="262" t="s">
        <v>320</v>
      </c>
      <c r="B358" s="262"/>
      <c r="C358" s="262"/>
      <c r="D358" s="262"/>
      <c r="E358" s="262"/>
      <c r="F358" s="262"/>
      <c r="G358" s="262"/>
      <c r="H358" s="262"/>
      <c r="I358" s="262"/>
      <c r="J358" s="179">
        <v>1701789215.3399999</v>
      </c>
      <c r="K358" s="179"/>
      <c r="L358" s="179"/>
      <c r="M358" s="179"/>
      <c r="N358" s="179"/>
      <c r="O358" s="179"/>
      <c r="P358" s="179"/>
    </row>
    <row r="359" spans="1:16" s="1" customFormat="1" x14ac:dyDescent="0.25">
      <c r="A359" s="387" t="s">
        <v>382</v>
      </c>
      <c r="B359" s="387"/>
      <c r="C359" s="387"/>
      <c r="D359" s="387"/>
      <c r="E359" s="387"/>
      <c r="F359" s="387"/>
      <c r="G359" s="387"/>
      <c r="H359" s="387"/>
      <c r="I359" s="387"/>
      <c r="J359" s="386">
        <v>1947230726.3499999</v>
      </c>
      <c r="K359" s="386"/>
      <c r="L359" s="386"/>
      <c r="M359" s="386"/>
      <c r="N359" s="386"/>
      <c r="O359" s="386"/>
      <c r="P359" s="386"/>
    </row>
    <row r="360" spans="1:16" s="1" customFormat="1" x14ac:dyDescent="0.25">
      <c r="A360" s="262" t="s">
        <v>59</v>
      </c>
      <c r="B360" s="262"/>
      <c r="C360" s="262"/>
      <c r="D360" s="262"/>
      <c r="E360" s="262"/>
      <c r="F360" s="262"/>
      <c r="G360" s="262"/>
      <c r="H360" s="262"/>
      <c r="I360" s="262"/>
      <c r="J360" s="179">
        <f>J358-J359</f>
        <v>-245441511.00999999</v>
      </c>
      <c r="K360" s="179"/>
      <c r="L360" s="179"/>
      <c r="M360" s="179"/>
      <c r="N360" s="179"/>
      <c r="O360" s="179"/>
      <c r="P360" s="179"/>
    </row>
    <row r="361" spans="1:16" s="1" customFormat="1" x14ac:dyDescent="0.25">
      <c r="A361" s="390"/>
      <c r="B361" s="391"/>
      <c r="C361" s="391"/>
      <c r="D361" s="391"/>
      <c r="E361" s="391"/>
      <c r="F361" s="391"/>
      <c r="G361" s="391"/>
      <c r="H361" s="391"/>
      <c r="I361" s="391"/>
      <c r="J361" s="391"/>
      <c r="K361" s="391"/>
      <c r="L361" s="391"/>
      <c r="M361" s="391"/>
      <c r="N361" s="391"/>
      <c r="O361" s="391"/>
      <c r="P361" s="392"/>
    </row>
    <row r="362" spans="1:16" s="1" customFormat="1" ht="30.75" customHeight="1" x14ac:dyDescent="0.25">
      <c r="A362" s="126" t="s">
        <v>216</v>
      </c>
      <c r="B362" s="126"/>
      <c r="C362" s="126"/>
      <c r="D362" s="126"/>
      <c r="E362" s="126"/>
      <c r="F362" s="126"/>
      <c r="G362" s="126"/>
      <c r="H362" s="126"/>
      <c r="I362" s="126"/>
      <c r="J362" s="126"/>
      <c r="K362" s="126"/>
      <c r="L362" s="126"/>
      <c r="M362" s="126"/>
      <c r="N362" s="126"/>
      <c r="O362" s="126"/>
      <c r="P362" s="126"/>
    </row>
    <row r="363" spans="1:16" s="1" customFormat="1" ht="18.75" x14ac:dyDescent="0.25">
      <c r="A363" s="227"/>
      <c r="B363" s="228"/>
      <c r="C363" s="228"/>
      <c r="D363" s="228"/>
      <c r="E363" s="228"/>
      <c r="F363" s="228"/>
      <c r="G363" s="228"/>
      <c r="H363" s="228"/>
      <c r="I363" s="228"/>
      <c r="J363" s="228"/>
      <c r="K363" s="228"/>
      <c r="L363" s="228"/>
      <c r="M363" s="228"/>
      <c r="N363" s="228"/>
      <c r="O363" s="228"/>
      <c r="P363" s="229"/>
    </row>
    <row r="364" spans="1:16" s="1" customFormat="1" x14ac:dyDescent="0.25">
      <c r="A364" s="202" t="s">
        <v>144</v>
      </c>
      <c r="B364" s="202"/>
      <c r="C364" s="202"/>
      <c r="D364" s="202"/>
      <c r="E364" s="202"/>
      <c r="F364" s="202"/>
      <c r="G364" s="202"/>
      <c r="H364" s="202"/>
      <c r="I364" s="202"/>
      <c r="J364" s="202"/>
      <c r="K364" s="202"/>
      <c r="L364" s="202"/>
      <c r="M364" s="202"/>
      <c r="N364" s="202"/>
      <c r="O364" s="202"/>
      <c r="P364" s="202"/>
    </row>
    <row r="365" spans="1:16" s="1" customFormat="1" x14ac:dyDescent="0.25">
      <c r="A365" s="165" t="s">
        <v>155</v>
      </c>
      <c r="B365" s="166"/>
      <c r="C365" s="166"/>
      <c r="D365" s="166"/>
      <c r="E365" s="166"/>
      <c r="F365" s="203"/>
      <c r="G365" s="202">
        <v>2025</v>
      </c>
      <c r="H365" s="202"/>
      <c r="I365" s="202"/>
      <c r="J365" s="202"/>
      <c r="K365" s="165">
        <v>2024</v>
      </c>
      <c r="L365" s="166"/>
      <c r="M365" s="166"/>
      <c r="N365" s="166"/>
      <c r="O365" s="166"/>
      <c r="P365" s="203"/>
    </row>
    <row r="366" spans="1:16" s="1" customFormat="1" x14ac:dyDescent="0.25">
      <c r="A366" s="194" t="s">
        <v>61</v>
      </c>
      <c r="B366" s="195"/>
      <c r="C366" s="195"/>
      <c r="D366" s="195"/>
      <c r="E366" s="195"/>
      <c r="F366" s="196"/>
      <c r="G366" s="199">
        <f>L220</f>
        <v>6627572.2300000004</v>
      </c>
      <c r="H366" s="200"/>
      <c r="I366" s="200"/>
      <c r="J366" s="201"/>
      <c r="K366" s="199">
        <v>-289192.05</v>
      </c>
      <c r="L366" s="200"/>
      <c r="M366" s="200"/>
      <c r="N366" s="200"/>
      <c r="O366" s="200"/>
      <c r="P366" s="201"/>
    </row>
    <row r="367" spans="1:16" s="1" customFormat="1" x14ac:dyDescent="0.25">
      <c r="A367" s="194" t="s">
        <v>60</v>
      </c>
      <c r="B367" s="195"/>
      <c r="C367" s="195"/>
      <c r="D367" s="195"/>
      <c r="E367" s="195"/>
      <c r="F367" s="196"/>
      <c r="G367" s="199">
        <f>L222</f>
        <v>748904967.5200001</v>
      </c>
      <c r="H367" s="200"/>
      <c r="I367" s="200"/>
      <c r="J367" s="201"/>
      <c r="K367" s="199">
        <v>585869808.95000005</v>
      </c>
      <c r="L367" s="200"/>
      <c r="M367" s="200"/>
      <c r="N367" s="200"/>
      <c r="O367" s="200"/>
      <c r="P367" s="201"/>
    </row>
    <row r="368" spans="1:16" s="1" customFormat="1" x14ac:dyDescent="0.25">
      <c r="A368" s="194" t="s">
        <v>62</v>
      </c>
      <c r="B368" s="195"/>
      <c r="C368" s="195"/>
      <c r="D368" s="195"/>
      <c r="E368" s="195"/>
      <c r="F368" s="196"/>
      <c r="G368" s="199">
        <v>0</v>
      </c>
      <c r="H368" s="200"/>
      <c r="I368" s="200"/>
      <c r="J368" s="201"/>
      <c r="K368" s="199">
        <v>0</v>
      </c>
      <c r="L368" s="200"/>
      <c r="M368" s="200"/>
      <c r="N368" s="200"/>
      <c r="O368" s="200"/>
      <c r="P368" s="201"/>
    </row>
    <row r="369" spans="1:16" s="1" customFormat="1" x14ac:dyDescent="0.25">
      <c r="A369" s="194" t="s">
        <v>217</v>
      </c>
      <c r="B369" s="195"/>
      <c r="C369" s="195"/>
      <c r="D369" s="195"/>
      <c r="E369" s="195"/>
      <c r="F369" s="196"/>
      <c r="G369" s="199">
        <v>0</v>
      </c>
      <c r="H369" s="200"/>
      <c r="I369" s="200"/>
      <c r="J369" s="201"/>
      <c r="K369" s="199">
        <v>0</v>
      </c>
      <c r="L369" s="200"/>
      <c r="M369" s="200"/>
      <c r="N369" s="200"/>
      <c r="O369" s="200"/>
      <c r="P369" s="201"/>
    </row>
    <row r="370" spans="1:16" s="1" customFormat="1" x14ac:dyDescent="0.25">
      <c r="A370" s="194" t="s">
        <v>218</v>
      </c>
      <c r="B370" s="195"/>
      <c r="C370" s="195"/>
      <c r="D370" s="195"/>
      <c r="E370" s="195"/>
      <c r="F370" s="196"/>
      <c r="G370" s="199">
        <v>0</v>
      </c>
      <c r="H370" s="200"/>
      <c r="I370" s="200"/>
      <c r="J370" s="201"/>
      <c r="K370" s="199">
        <v>0</v>
      </c>
      <c r="L370" s="200"/>
      <c r="M370" s="200"/>
      <c r="N370" s="200"/>
      <c r="O370" s="200"/>
      <c r="P370" s="201"/>
    </row>
    <row r="371" spans="1:16" s="1" customFormat="1" ht="16.5" customHeight="1" x14ac:dyDescent="0.25">
      <c r="A371" s="13" t="s">
        <v>219</v>
      </c>
      <c r="B371" s="14"/>
      <c r="C371" s="14"/>
      <c r="D371" s="14"/>
      <c r="E371" s="14"/>
      <c r="F371" s="15"/>
      <c r="G371" s="199">
        <v>0</v>
      </c>
      <c r="H371" s="200"/>
      <c r="I371" s="200"/>
      <c r="J371" s="201"/>
      <c r="K371" s="199">
        <v>0</v>
      </c>
      <c r="L371" s="200"/>
      <c r="M371" s="200"/>
      <c r="N371" s="200"/>
      <c r="O371" s="200"/>
      <c r="P371" s="201"/>
    </row>
    <row r="372" spans="1:16" s="1" customFormat="1" x14ac:dyDescent="0.25">
      <c r="A372" s="194" t="s">
        <v>220</v>
      </c>
      <c r="B372" s="195"/>
      <c r="C372" s="195"/>
      <c r="D372" s="195"/>
      <c r="E372" s="195"/>
      <c r="F372" s="196"/>
      <c r="G372" s="199">
        <v>0</v>
      </c>
      <c r="H372" s="200"/>
      <c r="I372" s="200"/>
      <c r="J372" s="201"/>
      <c r="K372" s="199">
        <v>0</v>
      </c>
      <c r="L372" s="200"/>
      <c r="M372" s="200"/>
      <c r="N372" s="200"/>
      <c r="O372" s="200"/>
      <c r="P372" s="201"/>
    </row>
    <row r="373" spans="1:16" s="1" customFormat="1" ht="16.5" customHeight="1" x14ac:dyDescent="0.25">
      <c r="A373" s="259" t="s">
        <v>107</v>
      </c>
      <c r="B373" s="260"/>
      <c r="C373" s="260"/>
      <c r="D373" s="260"/>
      <c r="E373" s="260"/>
      <c r="F373" s="261"/>
      <c r="G373" s="395">
        <f>SUM(G366:J372)</f>
        <v>755532539.75000012</v>
      </c>
      <c r="H373" s="397"/>
      <c r="I373" s="397"/>
      <c r="J373" s="397"/>
      <c r="K373" s="397">
        <f>SUM(K366:P372)</f>
        <v>585580616.9000001</v>
      </c>
      <c r="L373" s="397"/>
      <c r="M373" s="397"/>
      <c r="N373" s="397"/>
      <c r="O373" s="397"/>
      <c r="P373" s="411"/>
    </row>
    <row r="374" spans="1:16" s="1" customFormat="1" ht="16.5" customHeight="1" x14ac:dyDescent="0.25">
      <c r="A374" s="199"/>
      <c r="B374" s="200"/>
      <c r="C374" s="200"/>
      <c r="D374" s="200"/>
      <c r="E374" s="200"/>
      <c r="F374" s="200"/>
      <c r="G374" s="200"/>
      <c r="H374" s="200"/>
      <c r="I374" s="200"/>
      <c r="J374" s="200"/>
      <c r="K374" s="200"/>
      <c r="L374" s="200"/>
      <c r="M374" s="200"/>
      <c r="N374" s="200"/>
      <c r="O374" s="200"/>
      <c r="P374" s="201"/>
    </row>
    <row r="375" spans="1:16" s="1" customFormat="1" ht="16.5" customHeight="1" x14ac:dyDescent="0.25">
      <c r="A375" s="202" t="s">
        <v>154</v>
      </c>
      <c r="B375" s="202"/>
      <c r="C375" s="202"/>
      <c r="D375" s="202"/>
      <c r="E375" s="202"/>
      <c r="F375" s="202"/>
      <c r="G375" s="202"/>
      <c r="H375" s="202"/>
      <c r="I375" s="202"/>
      <c r="J375" s="202"/>
      <c r="K375" s="202"/>
      <c r="L375" s="202"/>
      <c r="M375" s="202"/>
      <c r="N375" s="202"/>
      <c r="O375" s="202"/>
      <c r="P375" s="202"/>
    </row>
    <row r="376" spans="1:16" s="1" customFormat="1" ht="16.5" customHeight="1" x14ac:dyDescent="0.25">
      <c r="A376" s="202" t="s">
        <v>155</v>
      </c>
      <c r="B376" s="202"/>
      <c r="C376" s="202"/>
      <c r="D376" s="202"/>
      <c r="E376" s="202"/>
      <c r="F376" s="202"/>
      <c r="G376" s="202"/>
      <c r="H376" s="202"/>
      <c r="I376" s="165">
        <v>2025</v>
      </c>
      <c r="J376" s="166"/>
      <c r="K376" s="166"/>
      <c r="L376" s="202">
        <v>2024</v>
      </c>
      <c r="M376" s="202"/>
      <c r="N376" s="202"/>
      <c r="O376" s="202"/>
      <c r="P376" s="202"/>
    </row>
    <row r="377" spans="1:16" s="1" customFormat="1" ht="16.5" customHeight="1" x14ac:dyDescent="0.25">
      <c r="A377" s="197" t="s">
        <v>156</v>
      </c>
      <c r="B377" s="197"/>
      <c r="C377" s="197"/>
      <c r="D377" s="197"/>
      <c r="E377" s="197"/>
      <c r="F377" s="197"/>
      <c r="G377" s="197"/>
      <c r="H377" s="197"/>
      <c r="I377" s="389">
        <f>SUM(I378:K384)</f>
        <v>39478256.159999996</v>
      </c>
      <c r="J377" s="410"/>
      <c r="K377" s="410"/>
      <c r="L377" s="197">
        <f>SUM(L378:P384)</f>
        <v>376637347.01000005</v>
      </c>
      <c r="M377" s="197"/>
      <c r="N377" s="197"/>
      <c r="O377" s="197"/>
      <c r="P377" s="197"/>
    </row>
    <row r="378" spans="1:16" s="1" customFormat="1" ht="16.5" customHeight="1" x14ac:dyDescent="0.25">
      <c r="A378" s="388" t="s">
        <v>31</v>
      </c>
      <c r="B378" s="388"/>
      <c r="C378" s="388"/>
      <c r="D378" s="388"/>
      <c r="E378" s="388"/>
      <c r="F378" s="388"/>
      <c r="G378" s="388"/>
      <c r="H378" s="388"/>
      <c r="I378" s="205">
        <v>0</v>
      </c>
      <c r="J378" s="205"/>
      <c r="K378" s="199"/>
      <c r="L378" s="205">
        <v>82590326.349999994</v>
      </c>
      <c r="M378" s="205"/>
      <c r="N378" s="205"/>
      <c r="O378" s="205"/>
      <c r="P378" s="205"/>
    </row>
    <row r="379" spans="1:16" s="1" customFormat="1" ht="16.5" customHeight="1" x14ac:dyDescent="0.25">
      <c r="A379" s="388" t="s">
        <v>157</v>
      </c>
      <c r="B379" s="388"/>
      <c r="C379" s="388"/>
      <c r="D379" s="388"/>
      <c r="E379" s="388"/>
      <c r="F379" s="388"/>
      <c r="G379" s="388"/>
      <c r="H379" s="388"/>
      <c r="I379" s="205">
        <v>0</v>
      </c>
      <c r="J379" s="205"/>
      <c r="K379" s="199"/>
      <c r="L379" s="205">
        <v>0</v>
      </c>
      <c r="M379" s="205"/>
      <c r="N379" s="205"/>
      <c r="O379" s="205"/>
      <c r="P379" s="205"/>
    </row>
    <row r="380" spans="1:16" s="1" customFormat="1" ht="16.5" customHeight="1" x14ac:dyDescent="0.25">
      <c r="A380" s="388" t="s">
        <v>56</v>
      </c>
      <c r="B380" s="388"/>
      <c r="C380" s="388"/>
      <c r="D380" s="388"/>
      <c r="E380" s="388"/>
      <c r="F380" s="388"/>
      <c r="G380" s="388"/>
      <c r="H380" s="388"/>
      <c r="I380" s="205">
        <v>0</v>
      </c>
      <c r="J380" s="205"/>
      <c r="K380" s="199"/>
      <c r="L380" s="205">
        <v>415869649.11000001</v>
      </c>
      <c r="M380" s="205"/>
      <c r="N380" s="205"/>
      <c r="O380" s="205"/>
      <c r="P380" s="205"/>
    </row>
    <row r="381" spans="1:16" s="1" customFormat="1" ht="16.5" customHeight="1" x14ac:dyDescent="0.25">
      <c r="A381" s="388" t="s">
        <v>21</v>
      </c>
      <c r="B381" s="388"/>
      <c r="C381" s="388"/>
      <c r="D381" s="388"/>
      <c r="E381" s="388"/>
      <c r="F381" s="388"/>
      <c r="G381" s="388"/>
      <c r="H381" s="388"/>
      <c r="I381" s="205">
        <v>0</v>
      </c>
      <c r="J381" s="205"/>
      <c r="K381" s="199"/>
      <c r="L381" s="205">
        <v>0</v>
      </c>
      <c r="M381" s="205"/>
      <c r="N381" s="205"/>
      <c r="O381" s="205"/>
      <c r="P381" s="205"/>
    </row>
    <row r="382" spans="1:16" s="1" customFormat="1" ht="16.5" customHeight="1" x14ac:dyDescent="0.25">
      <c r="A382" s="388" t="s">
        <v>221</v>
      </c>
      <c r="B382" s="388"/>
      <c r="C382" s="388"/>
      <c r="D382" s="388"/>
      <c r="E382" s="388"/>
      <c r="F382" s="388"/>
      <c r="G382" s="388"/>
      <c r="H382" s="388"/>
      <c r="I382" s="205">
        <v>39478256.159999996</v>
      </c>
      <c r="J382" s="205"/>
      <c r="K382" s="199"/>
      <c r="L382" s="205">
        <v>-29018428.09</v>
      </c>
      <c r="M382" s="205"/>
      <c r="N382" s="205"/>
      <c r="O382" s="205"/>
      <c r="P382" s="205"/>
    </row>
    <row r="383" spans="1:16" s="1" customFormat="1" ht="16.5" customHeight="1" x14ac:dyDescent="0.25">
      <c r="A383" s="388" t="s">
        <v>222</v>
      </c>
      <c r="B383" s="388"/>
      <c r="C383" s="388"/>
      <c r="D383" s="388"/>
      <c r="E383" s="388"/>
      <c r="F383" s="388"/>
      <c r="G383" s="388"/>
      <c r="H383" s="388"/>
      <c r="I383" s="205">
        <v>0</v>
      </c>
      <c r="J383" s="205"/>
      <c r="K383" s="199"/>
      <c r="L383" s="205">
        <v>-92804200.359999999</v>
      </c>
      <c r="M383" s="205"/>
      <c r="N383" s="205"/>
      <c r="O383" s="205"/>
      <c r="P383" s="205"/>
    </row>
    <row r="384" spans="1:16" s="1" customFormat="1" ht="16.5" customHeight="1" x14ac:dyDescent="0.25">
      <c r="A384" s="388" t="s">
        <v>200</v>
      </c>
      <c r="B384" s="388"/>
      <c r="C384" s="388"/>
      <c r="D384" s="388"/>
      <c r="E384" s="388"/>
      <c r="F384" s="388"/>
      <c r="G384" s="388"/>
      <c r="H384" s="388"/>
      <c r="I384" s="205">
        <v>0</v>
      </c>
      <c r="J384" s="205"/>
      <c r="K384" s="199"/>
      <c r="L384" s="205">
        <v>0</v>
      </c>
      <c r="M384" s="205"/>
      <c r="N384" s="205"/>
      <c r="O384" s="205"/>
      <c r="P384" s="205"/>
    </row>
    <row r="385" spans="1:16" s="1" customFormat="1" ht="16.5" customHeight="1" x14ac:dyDescent="0.25">
      <c r="A385" s="197" t="s">
        <v>158</v>
      </c>
      <c r="B385" s="197"/>
      <c r="C385" s="197"/>
      <c r="D385" s="197"/>
      <c r="E385" s="197"/>
      <c r="F385" s="197"/>
      <c r="G385" s="197"/>
      <c r="H385" s="197"/>
      <c r="I385" s="197">
        <f>SUM(I386:K393)</f>
        <v>819072</v>
      </c>
      <c r="J385" s="197"/>
      <c r="K385" s="389"/>
      <c r="L385" s="197">
        <f>SUM(L386:P393)</f>
        <v>200498722.98000002</v>
      </c>
      <c r="M385" s="197"/>
      <c r="N385" s="197"/>
      <c r="O385" s="197"/>
      <c r="P385" s="197"/>
    </row>
    <row r="386" spans="1:16" s="1" customFormat="1" ht="16.5" customHeight="1" x14ac:dyDescent="0.25">
      <c r="A386" s="388" t="s">
        <v>159</v>
      </c>
      <c r="B386" s="388"/>
      <c r="C386" s="388"/>
      <c r="D386" s="388"/>
      <c r="E386" s="388"/>
      <c r="F386" s="388"/>
      <c r="G386" s="388"/>
      <c r="H386" s="388"/>
      <c r="I386" s="205">
        <v>0</v>
      </c>
      <c r="J386" s="205"/>
      <c r="K386" s="199"/>
      <c r="L386" s="205">
        <v>4473390.88</v>
      </c>
      <c r="M386" s="205"/>
      <c r="N386" s="205"/>
      <c r="O386" s="205"/>
      <c r="P386" s="205"/>
    </row>
    <row r="387" spans="1:16" s="1" customFormat="1" ht="16.5" customHeight="1" x14ac:dyDescent="0.25">
      <c r="A387" s="388" t="s">
        <v>46</v>
      </c>
      <c r="B387" s="388"/>
      <c r="C387" s="388"/>
      <c r="D387" s="388"/>
      <c r="E387" s="388"/>
      <c r="F387" s="388"/>
      <c r="G387" s="388"/>
      <c r="H387" s="388"/>
      <c r="I387" s="205">
        <v>0</v>
      </c>
      <c r="J387" s="205"/>
      <c r="K387" s="199"/>
      <c r="L387" s="205">
        <v>292692.90999999997</v>
      </c>
      <c r="M387" s="205"/>
      <c r="N387" s="205"/>
      <c r="O387" s="205"/>
      <c r="P387" s="205"/>
    </row>
    <row r="388" spans="1:16" s="1" customFormat="1" ht="16.5" customHeight="1" x14ac:dyDescent="0.25">
      <c r="A388" s="388" t="s">
        <v>53</v>
      </c>
      <c r="B388" s="388"/>
      <c r="C388" s="388"/>
      <c r="D388" s="388"/>
      <c r="E388" s="388"/>
      <c r="F388" s="388"/>
      <c r="G388" s="388"/>
      <c r="H388" s="388"/>
      <c r="I388" s="205">
        <v>0</v>
      </c>
      <c r="J388" s="205"/>
      <c r="K388" s="199"/>
      <c r="L388" s="205">
        <v>-126723.06</v>
      </c>
      <c r="M388" s="205"/>
      <c r="N388" s="205"/>
      <c r="O388" s="205"/>
      <c r="P388" s="205"/>
    </row>
    <row r="389" spans="1:16" s="1" customFormat="1" ht="16.5" customHeight="1" x14ac:dyDescent="0.25">
      <c r="A389" s="388" t="s">
        <v>160</v>
      </c>
      <c r="B389" s="388"/>
      <c r="C389" s="388"/>
      <c r="D389" s="388"/>
      <c r="E389" s="388"/>
      <c r="F389" s="388"/>
      <c r="G389" s="388"/>
      <c r="H389" s="388"/>
      <c r="I389" s="205">
        <v>819072</v>
      </c>
      <c r="J389" s="205"/>
      <c r="K389" s="199"/>
      <c r="L389" s="205">
        <v>34209697.689999998</v>
      </c>
      <c r="M389" s="205"/>
      <c r="N389" s="205"/>
      <c r="O389" s="205"/>
      <c r="P389" s="205"/>
    </row>
    <row r="390" spans="1:16" s="1" customFormat="1" ht="16.5" customHeight="1" x14ac:dyDescent="0.25">
      <c r="A390" s="388" t="s">
        <v>47</v>
      </c>
      <c r="B390" s="388"/>
      <c r="C390" s="388"/>
      <c r="D390" s="388"/>
      <c r="E390" s="388"/>
      <c r="F390" s="388"/>
      <c r="G390" s="388"/>
      <c r="H390" s="388"/>
      <c r="I390" s="205">
        <v>0</v>
      </c>
      <c r="J390" s="205"/>
      <c r="K390" s="199"/>
      <c r="L390" s="205">
        <v>-316997.5</v>
      </c>
      <c r="M390" s="205"/>
      <c r="N390" s="205"/>
      <c r="O390" s="205"/>
      <c r="P390" s="205"/>
    </row>
    <row r="391" spans="1:16" s="1" customFormat="1" ht="16.5" customHeight="1" x14ac:dyDescent="0.25">
      <c r="A391" s="388" t="s">
        <v>45</v>
      </c>
      <c r="B391" s="388"/>
      <c r="C391" s="388"/>
      <c r="D391" s="388"/>
      <c r="E391" s="388"/>
      <c r="F391" s="388"/>
      <c r="G391" s="388"/>
      <c r="H391" s="388"/>
      <c r="I391" s="205">
        <v>0</v>
      </c>
      <c r="J391" s="205"/>
      <c r="K391" s="199"/>
      <c r="L391" s="205">
        <v>161966662.06</v>
      </c>
      <c r="M391" s="205"/>
      <c r="N391" s="205"/>
      <c r="O391" s="205"/>
      <c r="P391" s="205"/>
    </row>
    <row r="392" spans="1:16" s="1" customFormat="1" ht="16.5" customHeight="1" x14ac:dyDescent="0.25">
      <c r="A392" s="388" t="s">
        <v>48</v>
      </c>
      <c r="B392" s="388"/>
      <c r="C392" s="388"/>
      <c r="D392" s="388"/>
      <c r="E392" s="388"/>
      <c r="F392" s="388"/>
      <c r="G392" s="388"/>
      <c r="H392" s="388"/>
      <c r="I392" s="205">
        <v>0</v>
      </c>
      <c r="J392" s="205"/>
      <c r="K392" s="199"/>
      <c r="L392" s="205">
        <v>0</v>
      </c>
      <c r="M392" s="205"/>
      <c r="N392" s="205"/>
      <c r="O392" s="205"/>
      <c r="P392" s="205"/>
    </row>
    <row r="393" spans="1:16" s="1" customFormat="1" ht="16.5" customHeight="1" x14ac:dyDescent="0.25">
      <c r="A393" s="388" t="s">
        <v>336</v>
      </c>
      <c r="B393" s="388"/>
      <c r="C393" s="388"/>
      <c r="D393" s="388"/>
      <c r="E393" s="388"/>
      <c r="F393" s="388"/>
      <c r="G393" s="388"/>
      <c r="H393" s="388"/>
      <c r="I393" s="205">
        <v>0</v>
      </c>
      <c r="J393" s="205"/>
      <c r="K393" s="199"/>
      <c r="L393" s="205">
        <v>0</v>
      </c>
      <c r="M393" s="205"/>
      <c r="N393" s="205"/>
      <c r="O393" s="205"/>
      <c r="P393" s="205"/>
    </row>
    <row r="394" spans="1:16" s="1" customFormat="1" ht="16.5" customHeight="1" x14ac:dyDescent="0.25">
      <c r="A394" s="197" t="s">
        <v>161</v>
      </c>
      <c r="B394" s="197"/>
      <c r="C394" s="197"/>
      <c r="D394" s="197"/>
      <c r="E394" s="197"/>
      <c r="F394" s="197"/>
      <c r="G394" s="197"/>
      <c r="H394" s="197"/>
      <c r="I394" s="197">
        <v>38455.019999999997</v>
      </c>
      <c r="J394" s="197"/>
      <c r="K394" s="389"/>
      <c r="L394" s="197">
        <v>11253932.17</v>
      </c>
      <c r="M394" s="197"/>
      <c r="N394" s="197"/>
      <c r="O394" s="197"/>
      <c r="P394" s="197"/>
    </row>
    <row r="395" spans="1:16" s="1" customFormat="1" ht="16.5" customHeight="1" x14ac:dyDescent="0.25">
      <c r="A395" s="165" t="s">
        <v>107</v>
      </c>
      <c r="B395" s="166"/>
      <c r="C395" s="166"/>
      <c r="D395" s="166"/>
      <c r="E395" s="166"/>
      <c r="F395" s="166"/>
      <c r="G395" s="166"/>
      <c r="H395" s="203"/>
      <c r="I395" s="394">
        <f>+I377+I385+I394</f>
        <v>40335783.18</v>
      </c>
      <c r="J395" s="394"/>
      <c r="K395" s="395"/>
      <c r="L395" s="394">
        <f>+L377+L385+L394</f>
        <v>588390002.15999997</v>
      </c>
      <c r="M395" s="394"/>
      <c r="N395" s="394"/>
      <c r="O395" s="394"/>
      <c r="P395" s="394"/>
    </row>
    <row r="396" spans="1:16" s="1" customFormat="1" ht="16.5" customHeight="1" x14ac:dyDescent="0.25">
      <c r="A396" s="199"/>
      <c r="B396" s="200"/>
      <c r="C396" s="200"/>
      <c r="D396" s="200"/>
      <c r="E396" s="200"/>
      <c r="F396" s="200"/>
      <c r="G396" s="200"/>
      <c r="H396" s="200"/>
      <c r="I396" s="200"/>
      <c r="J396" s="200"/>
      <c r="K396" s="200"/>
      <c r="L396" s="200"/>
      <c r="M396" s="200"/>
      <c r="N396" s="200"/>
      <c r="O396" s="200"/>
      <c r="P396" s="201"/>
    </row>
    <row r="397" spans="1:16" s="1" customFormat="1" ht="16.5" customHeight="1" x14ac:dyDescent="0.25">
      <c r="A397" s="165" t="s">
        <v>201</v>
      </c>
      <c r="B397" s="166"/>
      <c r="C397" s="166"/>
      <c r="D397" s="166"/>
      <c r="E397" s="166"/>
      <c r="F397" s="166"/>
      <c r="G397" s="166"/>
      <c r="H397" s="166"/>
      <c r="I397" s="166"/>
      <c r="J397" s="166"/>
      <c r="K397" s="166"/>
      <c r="L397" s="166"/>
      <c r="M397" s="166"/>
      <c r="N397" s="166"/>
      <c r="O397" s="166"/>
      <c r="P397" s="203"/>
    </row>
    <row r="398" spans="1:16" s="1" customFormat="1" ht="16.5" customHeight="1" x14ac:dyDescent="0.25">
      <c r="A398" s="202" t="s">
        <v>155</v>
      </c>
      <c r="B398" s="202"/>
      <c r="C398" s="202"/>
      <c r="D398" s="202"/>
      <c r="E398" s="202"/>
      <c r="F398" s="202"/>
      <c r="G398" s="202"/>
      <c r="H398" s="202"/>
      <c r="I398" s="165">
        <v>2025</v>
      </c>
      <c r="J398" s="166"/>
      <c r="K398" s="166"/>
      <c r="L398" s="202">
        <v>2024</v>
      </c>
      <c r="M398" s="202"/>
      <c r="N398" s="202"/>
      <c r="O398" s="202"/>
      <c r="P398" s="202"/>
    </row>
    <row r="399" spans="1:16" s="1" customFormat="1" ht="21" customHeight="1" x14ac:dyDescent="0.25">
      <c r="A399" s="213" t="s">
        <v>162</v>
      </c>
      <c r="B399" s="213"/>
      <c r="C399" s="213"/>
      <c r="D399" s="213"/>
      <c r="E399" s="213"/>
      <c r="F399" s="213"/>
      <c r="G399" s="213"/>
      <c r="H399" s="213"/>
      <c r="I399" s="179">
        <f>+I407-I403</f>
        <v>245435687.41</v>
      </c>
      <c r="J399" s="179"/>
      <c r="K399" s="179"/>
      <c r="L399" s="179">
        <f>+L407-L403</f>
        <v>311558071.57000017</v>
      </c>
      <c r="M399" s="179"/>
      <c r="N399" s="179"/>
      <c r="O399" s="179"/>
      <c r="P399" s="179"/>
    </row>
    <row r="400" spans="1:16" s="1" customFormat="1" ht="15" customHeight="1" x14ac:dyDescent="0.25">
      <c r="A400" s="39" t="s">
        <v>393</v>
      </c>
      <c r="B400" s="39"/>
      <c r="C400" s="39"/>
      <c r="D400" s="39"/>
      <c r="E400" s="39"/>
      <c r="F400" s="39"/>
      <c r="G400" s="39"/>
      <c r="H400" s="39"/>
      <c r="I400" s="197">
        <v>0</v>
      </c>
      <c r="J400" s="197"/>
      <c r="K400" s="197"/>
      <c r="L400" s="197"/>
      <c r="M400" s="197"/>
      <c r="N400" s="197"/>
      <c r="O400" s="197"/>
      <c r="P400" s="197"/>
    </row>
    <row r="401" spans="1:16" s="1" customFormat="1" x14ac:dyDescent="0.25">
      <c r="A401" s="161" t="s">
        <v>15</v>
      </c>
      <c r="B401" s="161"/>
      <c r="C401" s="161"/>
      <c r="D401" s="161"/>
      <c r="E401" s="161"/>
      <c r="F401" s="161"/>
      <c r="G401" s="161"/>
      <c r="H401" s="161"/>
      <c r="I401" s="205">
        <v>0</v>
      </c>
      <c r="J401" s="205"/>
      <c r="K401" s="205"/>
      <c r="L401" s="205"/>
      <c r="M401" s="205"/>
      <c r="N401" s="205"/>
      <c r="O401" s="205"/>
      <c r="P401" s="205"/>
    </row>
    <row r="402" spans="1:16" s="1" customFormat="1" x14ac:dyDescent="0.25">
      <c r="A402" s="161" t="s">
        <v>16</v>
      </c>
      <c r="B402" s="161"/>
      <c r="C402" s="161"/>
      <c r="D402" s="161"/>
      <c r="E402" s="161"/>
      <c r="F402" s="161"/>
      <c r="G402" s="161"/>
      <c r="H402" s="161"/>
      <c r="I402" s="205">
        <v>0</v>
      </c>
      <c r="J402" s="205"/>
      <c r="K402" s="205"/>
      <c r="L402" s="205"/>
      <c r="M402" s="205"/>
      <c r="N402" s="205"/>
      <c r="O402" s="205"/>
      <c r="P402" s="205"/>
    </row>
    <row r="403" spans="1:16" s="1" customFormat="1" x14ac:dyDescent="0.25">
      <c r="A403" s="161" t="s">
        <v>17</v>
      </c>
      <c r="B403" s="161"/>
      <c r="C403" s="161"/>
      <c r="D403" s="161"/>
      <c r="E403" s="161"/>
      <c r="F403" s="161"/>
      <c r="G403" s="161"/>
      <c r="H403" s="161"/>
      <c r="I403" s="205">
        <v>243326945.53999999</v>
      </c>
      <c r="J403" s="205"/>
      <c r="K403" s="205"/>
      <c r="L403" s="43">
        <v>3927878451.0599999</v>
      </c>
      <c r="M403" s="43"/>
      <c r="N403" s="43"/>
      <c r="O403" s="43"/>
      <c r="P403" s="43"/>
    </row>
    <row r="404" spans="1:16" s="1" customFormat="1" x14ac:dyDescent="0.25">
      <c r="A404" s="161" t="s">
        <v>18</v>
      </c>
      <c r="B404" s="161"/>
      <c r="C404" s="161"/>
      <c r="D404" s="161"/>
      <c r="E404" s="161"/>
      <c r="F404" s="161"/>
      <c r="G404" s="161"/>
      <c r="H404" s="161"/>
      <c r="I404" s="43">
        <v>0</v>
      </c>
      <c r="J404" s="43"/>
      <c r="K404" s="43"/>
      <c r="L404" s="43"/>
      <c r="M404" s="43"/>
      <c r="N404" s="43"/>
      <c r="O404" s="43"/>
      <c r="P404" s="43"/>
    </row>
    <row r="405" spans="1:16" s="1" customFormat="1" x14ac:dyDescent="0.25">
      <c r="A405" s="161" t="s">
        <v>223</v>
      </c>
      <c r="B405" s="161"/>
      <c r="C405" s="161"/>
      <c r="D405" s="161"/>
      <c r="E405" s="161"/>
      <c r="F405" s="161"/>
      <c r="G405" s="161"/>
      <c r="H405" s="161"/>
      <c r="I405" s="43">
        <v>0</v>
      </c>
      <c r="J405" s="43"/>
      <c r="K405" s="43"/>
      <c r="L405" s="43"/>
      <c r="M405" s="43"/>
      <c r="N405" s="43"/>
      <c r="O405" s="43"/>
      <c r="P405" s="43"/>
    </row>
    <row r="406" spans="1:16" s="1" customFormat="1" x14ac:dyDescent="0.25">
      <c r="A406" s="161" t="s">
        <v>19</v>
      </c>
      <c r="B406" s="161"/>
      <c r="C406" s="161"/>
      <c r="D406" s="161"/>
      <c r="E406" s="161"/>
      <c r="F406" s="161"/>
      <c r="G406" s="161"/>
      <c r="H406" s="161"/>
      <c r="I406" s="43">
        <v>0</v>
      </c>
      <c r="J406" s="43"/>
      <c r="K406" s="43"/>
      <c r="L406" s="43"/>
      <c r="M406" s="43"/>
      <c r="N406" s="43"/>
      <c r="O406" s="43"/>
      <c r="P406" s="43"/>
    </row>
    <row r="407" spans="1:16" s="1" customFormat="1" x14ac:dyDescent="0.25">
      <c r="A407" s="213" t="s">
        <v>191</v>
      </c>
      <c r="B407" s="213"/>
      <c r="C407" s="213"/>
      <c r="D407" s="213"/>
      <c r="E407" s="213"/>
      <c r="F407" s="213"/>
      <c r="G407" s="213"/>
      <c r="H407" s="213"/>
      <c r="I407" s="179">
        <v>488762632.94999999</v>
      </c>
      <c r="J407" s="179"/>
      <c r="K407" s="179"/>
      <c r="L407" s="179">
        <v>4239436522.6300001</v>
      </c>
      <c r="M407" s="179"/>
      <c r="N407" s="179"/>
      <c r="O407" s="179"/>
      <c r="P407" s="179"/>
    </row>
    <row r="408" spans="1:16" s="1" customFormat="1" ht="15" customHeight="1" x14ac:dyDescent="0.25">
      <c r="A408" s="124"/>
      <c r="B408" s="124"/>
      <c r="C408" s="124"/>
      <c r="D408" s="124"/>
      <c r="E408" s="124"/>
      <c r="F408" s="124"/>
      <c r="G408" s="124"/>
      <c r="H408" s="124"/>
      <c r="I408" s="124"/>
      <c r="J408" s="124"/>
      <c r="K408" s="124"/>
      <c r="L408" s="124"/>
      <c r="M408" s="124"/>
      <c r="N408" s="124"/>
      <c r="O408" s="124"/>
      <c r="P408" s="124"/>
    </row>
    <row r="409" spans="1:16" s="1" customFormat="1" ht="29.25" customHeight="1" x14ac:dyDescent="0.25">
      <c r="A409" s="255" t="s">
        <v>163</v>
      </c>
      <c r="B409" s="255"/>
      <c r="C409" s="255"/>
      <c r="D409" s="255"/>
      <c r="E409" s="255"/>
      <c r="F409" s="255"/>
      <c r="G409" s="255"/>
      <c r="H409" s="255"/>
      <c r="I409" s="255"/>
      <c r="J409" s="255"/>
      <c r="K409" s="255"/>
      <c r="L409" s="255"/>
      <c r="M409" s="255"/>
      <c r="N409" s="255"/>
      <c r="O409" s="255"/>
      <c r="P409" s="255"/>
    </row>
    <row r="410" spans="1:16" s="1" customFormat="1" ht="27.75" customHeight="1" x14ac:dyDescent="0.25">
      <c r="A410" s="255"/>
      <c r="B410" s="255"/>
      <c r="C410" s="255"/>
      <c r="D410" s="255"/>
      <c r="E410" s="255"/>
      <c r="F410" s="255"/>
      <c r="G410" s="255"/>
      <c r="H410" s="255"/>
      <c r="I410" s="255"/>
      <c r="J410" s="255"/>
      <c r="K410" s="255"/>
      <c r="L410" s="255"/>
      <c r="M410" s="255"/>
      <c r="N410" s="255"/>
      <c r="O410" s="255"/>
      <c r="P410" s="255"/>
    </row>
    <row r="411" spans="1:16" s="1" customFormat="1" ht="12" customHeight="1" x14ac:dyDescent="0.25">
      <c r="A411" s="256"/>
      <c r="B411" s="257"/>
      <c r="C411" s="257"/>
      <c r="D411" s="257"/>
      <c r="E411" s="257"/>
      <c r="F411" s="257"/>
      <c r="G411" s="257"/>
      <c r="H411" s="257"/>
      <c r="I411" s="257"/>
      <c r="J411" s="257"/>
      <c r="K411" s="257"/>
      <c r="L411" s="257"/>
      <c r="M411" s="257"/>
      <c r="N411" s="257"/>
      <c r="O411" s="257"/>
      <c r="P411" s="258"/>
    </row>
    <row r="412" spans="1:16" s="1" customFormat="1" ht="18.75" x14ac:dyDescent="0.25">
      <c r="A412" s="241" t="s">
        <v>224</v>
      </c>
      <c r="B412" s="242"/>
      <c r="C412" s="242"/>
      <c r="D412" s="242"/>
      <c r="E412" s="242"/>
      <c r="F412" s="242"/>
      <c r="G412" s="242"/>
      <c r="H412" s="242"/>
      <c r="I412" s="242"/>
      <c r="J412" s="242"/>
      <c r="K412" s="242"/>
      <c r="L412" s="242"/>
      <c r="M412" s="242"/>
      <c r="N412" s="242"/>
      <c r="O412" s="242"/>
      <c r="P412" s="243"/>
    </row>
    <row r="413" spans="1:16" s="1" customFormat="1" ht="19.5" customHeight="1" x14ac:dyDescent="0.25">
      <c r="A413" s="248" t="s">
        <v>78</v>
      </c>
      <c r="B413" s="249"/>
      <c r="C413" s="249"/>
      <c r="D413" s="249"/>
      <c r="E413" s="249"/>
      <c r="F413" s="249"/>
      <c r="G413" s="249"/>
      <c r="H413" s="249"/>
      <c r="I413" s="249"/>
      <c r="J413" s="249"/>
      <c r="K413" s="249"/>
      <c r="L413" s="249"/>
      <c r="M413" s="249"/>
      <c r="N413" s="249"/>
      <c r="O413" s="249"/>
      <c r="P413" s="250"/>
    </row>
    <row r="414" spans="1:16" s="1" customFormat="1" ht="21.75" customHeight="1" x14ac:dyDescent="0.25">
      <c r="A414" s="236" t="s">
        <v>368</v>
      </c>
      <c r="B414" s="237"/>
      <c r="C414" s="237"/>
      <c r="D414" s="237"/>
      <c r="E414" s="237"/>
      <c r="F414" s="237"/>
      <c r="G414" s="237"/>
      <c r="H414" s="237"/>
      <c r="I414" s="237"/>
      <c r="J414" s="237"/>
      <c r="K414" s="237"/>
      <c r="L414" s="237"/>
      <c r="M414" s="237"/>
      <c r="N414" s="237"/>
      <c r="O414" s="237"/>
      <c r="P414" s="238"/>
    </row>
    <row r="415" spans="1:16" s="1" customFormat="1" ht="21.75" customHeight="1" x14ac:dyDescent="0.25">
      <c r="A415" s="224" t="s">
        <v>225</v>
      </c>
      <c r="B415" s="225"/>
      <c r="C415" s="225"/>
      <c r="D415" s="225"/>
      <c r="E415" s="225"/>
      <c r="F415" s="225"/>
      <c r="G415" s="225"/>
      <c r="H415" s="225"/>
      <c r="I415" s="225"/>
      <c r="J415" s="225"/>
      <c r="K415" s="225"/>
      <c r="L415" s="225"/>
      <c r="M415" s="225"/>
      <c r="N415" s="225"/>
      <c r="O415" s="225"/>
      <c r="P415" s="226"/>
    </row>
    <row r="416" spans="1:16" s="1" customFormat="1" x14ac:dyDescent="0.25">
      <c r="A416" s="259" t="s">
        <v>155</v>
      </c>
      <c r="B416" s="260"/>
      <c r="C416" s="260"/>
      <c r="D416" s="260"/>
      <c r="E416" s="260"/>
      <c r="F416" s="260"/>
      <c r="G416" s="260"/>
      <c r="H416" s="260"/>
      <c r="I416" s="260"/>
      <c r="J416" s="260"/>
      <c r="K416" s="260"/>
      <c r="L416" s="260">
        <v>2025</v>
      </c>
      <c r="M416" s="260"/>
      <c r="N416" s="260"/>
      <c r="O416" s="260"/>
      <c r="P416" s="261"/>
    </row>
    <row r="417" spans="1:16" s="1" customFormat="1" ht="23.25" customHeight="1" x14ac:dyDescent="0.25">
      <c r="A417" s="52" t="s">
        <v>226</v>
      </c>
      <c r="B417" s="52"/>
      <c r="C417" s="52"/>
      <c r="D417" s="52"/>
      <c r="E417" s="52"/>
      <c r="F417" s="52"/>
      <c r="G417" s="52"/>
      <c r="H417" s="52"/>
      <c r="I417" s="52"/>
      <c r="J417" s="52"/>
      <c r="K417" s="52"/>
      <c r="L417" s="263">
        <v>488762632.94999999</v>
      </c>
      <c r="M417" s="263"/>
      <c r="N417" s="263"/>
      <c r="O417" s="263"/>
      <c r="P417" s="263"/>
    </row>
    <row r="418" spans="1:16" s="1" customFormat="1" ht="23.25" customHeight="1" x14ac:dyDescent="0.25">
      <c r="A418" s="175" t="s">
        <v>276</v>
      </c>
      <c r="B418" s="175"/>
      <c r="C418" s="175"/>
      <c r="D418" s="175"/>
      <c r="E418" s="175"/>
      <c r="F418" s="175"/>
      <c r="G418" s="175"/>
      <c r="H418" s="175"/>
      <c r="I418" s="175"/>
      <c r="J418" s="175"/>
      <c r="K418" s="175"/>
      <c r="L418" s="244">
        <f>SUM(L419:P424)</f>
        <v>0</v>
      </c>
      <c r="M418" s="244"/>
      <c r="N418" s="244"/>
      <c r="O418" s="244"/>
      <c r="P418" s="244"/>
    </row>
    <row r="419" spans="1:16" s="1" customFormat="1" x14ac:dyDescent="0.25">
      <c r="A419" s="39" t="s">
        <v>227</v>
      </c>
      <c r="B419" s="39"/>
      <c r="C419" s="39"/>
      <c r="D419" s="39"/>
      <c r="E419" s="39"/>
      <c r="F419" s="39"/>
      <c r="G419" s="39"/>
      <c r="H419" s="39"/>
      <c r="I419" s="39"/>
      <c r="J419" s="39"/>
      <c r="K419" s="39"/>
      <c r="L419" s="173">
        <v>0</v>
      </c>
      <c r="M419" s="173"/>
      <c r="N419" s="173"/>
      <c r="O419" s="173"/>
      <c r="P419" s="173"/>
    </row>
    <row r="420" spans="1:16" s="1" customFormat="1" x14ac:dyDescent="0.25">
      <c r="A420" s="39" t="s">
        <v>229</v>
      </c>
      <c r="B420" s="39"/>
      <c r="C420" s="39"/>
      <c r="D420" s="39"/>
      <c r="E420" s="39"/>
      <c r="F420" s="39"/>
      <c r="G420" s="39"/>
      <c r="H420" s="39"/>
      <c r="I420" s="39"/>
      <c r="J420" s="39"/>
      <c r="K420" s="39"/>
      <c r="L420" s="173">
        <v>0</v>
      </c>
      <c r="M420" s="173"/>
      <c r="N420" s="173"/>
      <c r="O420" s="173"/>
      <c r="P420" s="173"/>
    </row>
    <row r="421" spans="1:16" s="1" customFormat="1" x14ac:dyDescent="0.25">
      <c r="A421" s="39" t="s">
        <v>230</v>
      </c>
      <c r="B421" s="39"/>
      <c r="C421" s="39"/>
      <c r="D421" s="39"/>
      <c r="E421" s="39"/>
      <c r="F421" s="39"/>
      <c r="G421" s="39"/>
      <c r="H421" s="39"/>
      <c r="I421" s="39"/>
      <c r="J421" s="39"/>
      <c r="K421" s="39"/>
      <c r="L421" s="173">
        <v>0</v>
      </c>
      <c r="M421" s="173"/>
      <c r="N421" s="173"/>
      <c r="O421" s="173"/>
      <c r="P421" s="173"/>
    </row>
    <row r="422" spans="1:16" s="1" customFormat="1" x14ac:dyDescent="0.25">
      <c r="A422" s="161" t="s">
        <v>231</v>
      </c>
      <c r="B422" s="161"/>
      <c r="C422" s="161"/>
      <c r="D422" s="161"/>
      <c r="E422" s="161"/>
      <c r="F422" s="161"/>
      <c r="G422" s="161"/>
      <c r="H422" s="161"/>
      <c r="I422" s="161"/>
      <c r="J422" s="161"/>
      <c r="K422" s="161"/>
      <c r="L422" s="230">
        <v>0</v>
      </c>
      <c r="M422" s="231"/>
      <c r="N422" s="231"/>
      <c r="O422" s="231"/>
      <c r="P422" s="232"/>
    </row>
    <row r="423" spans="1:16" s="1" customFormat="1" x14ac:dyDescent="0.25">
      <c r="A423" s="22" t="s">
        <v>228</v>
      </c>
      <c r="B423" s="23"/>
      <c r="C423" s="23"/>
      <c r="D423" s="23"/>
      <c r="E423" s="23"/>
      <c r="F423" s="23"/>
      <c r="G423" s="23"/>
      <c r="H423" s="23"/>
      <c r="I423" s="23"/>
      <c r="J423" s="23"/>
      <c r="K423" s="24"/>
      <c r="L423" s="230">
        <v>0</v>
      </c>
      <c r="M423" s="231"/>
      <c r="N423" s="231"/>
      <c r="O423" s="231"/>
      <c r="P423" s="232"/>
    </row>
    <row r="424" spans="1:16" s="1" customFormat="1" x14ac:dyDescent="0.25">
      <c r="A424" s="161" t="s">
        <v>232</v>
      </c>
      <c r="B424" s="161"/>
      <c r="C424" s="161"/>
      <c r="D424" s="161"/>
      <c r="E424" s="161"/>
      <c r="F424" s="161"/>
      <c r="G424" s="161"/>
      <c r="H424" s="161"/>
      <c r="I424" s="161"/>
      <c r="J424" s="161"/>
      <c r="K424" s="161"/>
      <c r="L424" s="173">
        <v>0</v>
      </c>
      <c r="M424" s="173"/>
      <c r="N424" s="173"/>
      <c r="O424" s="173"/>
      <c r="P424" s="173"/>
    </row>
    <row r="425" spans="1:16" s="1" customFormat="1" ht="22.5" customHeight="1" x14ac:dyDescent="0.25">
      <c r="A425" s="213" t="s">
        <v>233</v>
      </c>
      <c r="B425" s="213"/>
      <c r="C425" s="213"/>
      <c r="D425" s="213"/>
      <c r="E425" s="213"/>
      <c r="F425" s="213"/>
      <c r="G425" s="213"/>
      <c r="H425" s="213"/>
      <c r="I425" s="213"/>
      <c r="J425" s="213"/>
      <c r="K425" s="213"/>
      <c r="L425" s="244">
        <f>SUM(L426:P428)</f>
        <v>0</v>
      </c>
      <c r="M425" s="244"/>
      <c r="N425" s="244"/>
      <c r="O425" s="244"/>
      <c r="P425" s="244"/>
    </row>
    <row r="426" spans="1:16" s="1" customFormat="1" ht="18" customHeight="1" x14ac:dyDescent="0.25">
      <c r="A426" s="161" t="s">
        <v>234</v>
      </c>
      <c r="B426" s="161"/>
      <c r="C426" s="161"/>
      <c r="D426" s="161"/>
      <c r="E426" s="161"/>
      <c r="F426" s="161"/>
      <c r="G426" s="161"/>
      <c r="H426" s="161"/>
      <c r="I426" s="161"/>
      <c r="J426" s="161"/>
      <c r="K426" s="161"/>
      <c r="L426" s="173">
        <v>0</v>
      </c>
      <c r="M426" s="173"/>
      <c r="N426" s="173"/>
      <c r="O426" s="173"/>
      <c r="P426" s="173"/>
    </row>
    <row r="427" spans="1:16" s="1" customFormat="1" ht="18.75" customHeight="1" x14ac:dyDescent="0.25">
      <c r="A427" s="161" t="s">
        <v>235</v>
      </c>
      <c r="B427" s="161"/>
      <c r="C427" s="161"/>
      <c r="D427" s="161"/>
      <c r="E427" s="161"/>
      <c r="F427" s="161"/>
      <c r="G427" s="161"/>
      <c r="H427" s="161"/>
      <c r="I427" s="161"/>
      <c r="J427" s="161"/>
      <c r="K427" s="161"/>
      <c r="L427" s="173">
        <v>0</v>
      </c>
      <c r="M427" s="173"/>
      <c r="N427" s="173"/>
      <c r="O427" s="173"/>
      <c r="P427" s="173"/>
    </row>
    <row r="428" spans="1:16" s="1" customFormat="1" ht="18.75" customHeight="1" x14ac:dyDescent="0.25">
      <c r="A428" s="161" t="s">
        <v>236</v>
      </c>
      <c r="B428" s="161"/>
      <c r="C428" s="161"/>
      <c r="D428" s="161"/>
      <c r="E428" s="161"/>
      <c r="F428" s="161"/>
      <c r="G428" s="161"/>
      <c r="H428" s="161"/>
      <c r="I428" s="161"/>
      <c r="J428" s="161"/>
      <c r="K428" s="161"/>
      <c r="L428" s="173">
        <v>0</v>
      </c>
      <c r="M428" s="173"/>
      <c r="N428" s="173"/>
      <c r="O428" s="173"/>
      <c r="P428" s="173"/>
    </row>
    <row r="429" spans="1:16" s="1" customFormat="1" ht="22.5" customHeight="1" x14ac:dyDescent="0.25">
      <c r="A429" s="120" t="s">
        <v>237</v>
      </c>
      <c r="B429" s="121"/>
      <c r="C429" s="121"/>
      <c r="D429" s="121"/>
      <c r="E429" s="121"/>
      <c r="F429" s="121"/>
      <c r="G429" s="121"/>
      <c r="H429" s="121"/>
      <c r="I429" s="121"/>
      <c r="J429" s="121"/>
      <c r="K429" s="122"/>
      <c r="L429" s="233">
        <f>+L417+L418-L425</f>
        <v>488762632.94999999</v>
      </c>
      <c r="M429" s="234"/>
      <c r="N429" s="234"/>
      <c r="O429" s="234"/>
      <c r="P429" s="235"/>
    </row>
    <row r="430" spans="1:16" s="1" customFormat="1" ht="24" customHeight="1" x14ac:dyDescent="0.25">
      <c r="A430" s="145"/>
      <c r="B430" s="146"/>
      <c r="C430" s="146"/>
      <c r="D430" s="146"/>
      <c r="E430" s="146"/>
      <c r="F430" s="146"/>
      <c r="G430" s="146"/>
      <c r="H430" s="146"/>
      <c r="I430" s="146"/>
      <c r="J430" s="146"/>
      <c r="K430" s="146"/>
      <c r="L430" s="146"/>
      <c r="M430" s="146"/>
      <c r="N430" s="146"/>
      <c r="O430" s="146"/>
      <c r="P430" s="147"/>
    </row>
    <row r="431" spans="1:16" s="1" customFormat="1" ht="18.75" x14ac:dyDescent="0.25">
      <c r="A431" s="241" t="s">
        <v>224</v>
      </c>
      <c r="B431" s="242"/>
      <c r="C431" s="242"/>
      <c r="D431" s="242"/>
      <c r="E431" s="242"/>
      <c r="F431" s="242"/>
      <c r="G431" s="242"/>
      <c r="H431" s="242"/>
      <c r="I431" s="242"/>
      <c r="J431" s="242"/>
      <c r="K431" s="242"/>
      <c r="L431" s="242"/>
      <c r="M431" s="242"/>
      <c r="N431" s="242"/>
      <c r="O431" s="242"/>
      <c r="P431" s="243"/>
    </row>
    <row r="432" spans="1:16" s="1" customFormat="1" ht="26.25" customHeight="1" x14ac:dyDescent="0.25">
      <c r="A432" s="248" t="s">
        <v>20</v>
      </c>
      <c r="B432" s="249"/>
      <c r="C432" s="249"/>
      <c r="D432" s="249"/>
      <c r="E432" s="249"/>
      <c r="F432" s="249"/>
      <c r="G432" s="249"/>
      <c r="H432" s="249"/>
      <c r="I432" s="249"/>
      <c r="J432" s="249"/>
      <c r="K432" s="249"/>
      <c r="L432" s="249"/>
      <c r="M432" s="249"/>
      <c r="N432" s="249"/>
      <c r="O432" s="249"/>
      <c r="P432" s="250"/>
    </row>
    <row r="433" spans="1:16" s="1" customFormat="1" ht="24.75" customHeight="1" x14ac:dyDescent="0.25">
      <c r="A433" s="236" t="s">
        <v>368</v>
      </c>
      <c r="B433" s="237"/>
      <c r="C433" s="237"/>
      <c r="D433" s="237"/>
      <c r="E433" s="237"/>
      <c r="F433" s="237"/>
      <c r="G433" s="237"/>
      <c r="H433" s="237"/>
      <c r="I433" s="237"/>
      <c r="J433" s="237"/>
      <c r="K433" s="237"/>
      <c r="L433" s="237"/>
      <c r="M433" s="237"/>
      <c r="N433" s="237"/>
      <c r="O433" s="237"/>
      <c r="P433" s="238"/>
    </row>
    <row r="434" spans="1:16" s="1" customFormat="1" ht="24.75" customHeight="1" x14ac:dyDescent="0.25">
      <c r="A434" s="224" t="s">
        <v>225</v>
      </c>
      <c r="B434" s="225"/>
      <c r="C434" s="225"/>
      <c r="D434" s="225"/>
      <c r="E434" s="225"/>
      <c r="F434" s="225"/>
      <c r="G434" s="225"/>
      <c r="H434" s="225"/>
      <c r="I434" s="225"/>
      <c r="J434" s="225"/>
      <c r="K434" s="225"/>
      <c r="L434" s="225"/>
      <c r="M434" s="225"/>
      <c r="N434" s="225"/>
      <c r="O434" s="225"/>
      <c r="P434" s="226"/>
    </row>
    <row r="435" spans="1:16" s="1" customFormat="1" ht="24.75" customHeight="1" x14ac:dyDescent="0.25">
      <c r="A435" s="251"/>
      <c r="B435" s="252"/>
      <c r="C435" s="252"/>
      <c r="D435" s="252"/>
      <c r="E435" s="252"/>
      <c r="F435" s="252"/>
      <c r="G435" s="252"/>
      <c r="H435" s="252"/>
      <c r="I435" s="252"/>
      <c r="J435" s="252"/>
      <c r="K435" s="252"/>
      <c r="L435" s="252"/>
      <c r="M435" s="252"/>
      <c r="N435" s="252"/>
      <c r="O435" s="252"/>
      <c r="P435" s="253"/>
    </row>
    <row r="436" spans="1:16" s="1" customFormat="1" ht="18.75" x14ac:dyDescent="0.25">
      <c r="A436" s="254" t="s">
        <v>155</v>
      </c>
      <c r="B436" s="246"/>
      <c r="C436" s="246"/>
      <c r="D436" s="246"/>
      <c r="E436" s="246"/>
      <c r="F436" s="246"/>
      <c r="G436" s="246"/>
      <c r="H436" s="246"/>
      <c r="I436" s="246"/>
      <c r="J436" s="246"/>
      <c r="K436" s="246"/>
      <c r="L436" s="246">
        <v>2025</v>
      </c>
      <c r="M436" s="246"/>
      <c r="N436" s="246"/>
      <c r="O436" s="246"/>
      <c r="P436" s="247"/>
    </row>
    <row r="437" spans="1:16" s="1" customFormat="1" ht="18.75" x14ac:dyDescent="0.25">
      <c r="A437" s="227"/>
      <c r="B437" s="228"/>
      <c r="C437" s="228"/>
      <c r="D437" s="228"/>
      <c r="E437" s="228"/>
      <c r="F437" s="228"/>
      <c r="G437" s="228"/>
      <c r="H437" s="228"/>
      <c r="I437" s="228"/>
      <c r="J437" s="228"/>
      <c r="K437" s="228"/>
      <c r="L437" s="228"/>
      <c r="M437" s="228"/>
      <c r="N437" s="228"/>
      <c r="O437" s="228"/>
      <c r="P437" s="229"/>
    </row>
    <row r="438" spans="1:16" s="1" customFormat="1" ht="27" customHeight="1" x14ac:dyDescent="0.25">
      <c r="A438" s="239" t="s">
        <v>267</v>
      </c>
      <c r="B438" s="239"/>
      <c r="C438" s="239"/>
      <c r="D438" s="239"/>
      <c r="E438" s="239"/>
      <c r="F438" s="239"/>
      <c r="G438" s="239"/>
      <c r="H438" s="239"/>
      <c r="I438" s="239"/>
      <c r="J438" s="239"/>
      <c r="K438" s="239"/>
      <c r="L438" s="240">
        <v>281419079.04000002</v>
      </c>
      <c r="M438" s="240"/>
      <c r="N438" s="240"/>
      <c r="O438" s="240"/>
      <c r="P438" s="240"/>
    </row>
    <row r="439" spans="1:16" x14ac:dyDescent="0.25">
      <c r="A439" s="245"/>
      <c r="B439" s="245"/>
      <c r="C439" s="245"/>
      <c r="D439" s="245"/>
      <c r="E439" s="245"/>
      <c r="F439" s="245"/>
      <c r="G439" s="245"/>
      <c r="H439" s="245"/>
      <c r="I439" s="245"/>
      <c r="J439" s="245"/>
      <c r="K439" s="245"/>
      <c r="L439" s="212"/>
      <c r="M439" s="212"/>
      <c r="N439" s="212"/>
      <c r="O439" s="212"/>
      <c r="P439" s="212"/>
    </row>
    <row r="440" spans="1:16" ht="18.75" customHeight="1" x14ac:dyDescent="0.25">
      <c r="A440" s="213" t="s">
        <v>268</v>
      </c>
      <c r="B440" s="213"/>
      <c r="C440" s="213"/>
      <c r="D440" s="213"/>
      <c r="E440" s="213"/>
      <c r="F440" s="213"/>
      <c r="G440" s="213"/>
      <c r="H440" s="213"/>
      <c r="I440" s="213"/>
      <c r="J440" s="213"/>
      <c r="K440" s="213"/>
      <c r="L440" s="244">
        <f>SUM(L441:P461)</f>
        <v>42305630.419999994</v>
      </c>
      <c r="M440" s="244"/>
      <c r="N440" s="244"/>
      <c r="O440" s="244"/>
      <c r="P440" s="244"/>
    </row>
    <row r="441" spans="1:16" ht="16.5" customHeight="1" x14ac:dyDescent="0.25">
      <c r="A441" s="161" t="s">
        <v>274</v>
      </c>
      <c r="B441" s="161"/>
      <c r="C441" s="161"/>
      <c r="D441" s="161"/>
      <c r="E441" s="161"/>
      <c r="F441" s="161"/>
      <c r="G441" s="161"/>
      <c r="H441" s="161"/>
      <c r="I441" s="161"/>
      <c r="J441" s="161"/>
      <c r="K441" s="161"/>
      <c r="L441" s="43">
        <v>111376.24</v>
      </c>
      <c r="M441" s="43"/>
      <c r="N441" s="43"/>
      <c r="O441" s="43"/>
      <c r="P441" s="43"/>
    </row>
    <row r="442" spans="1:16" ht="17.25" customHeight="1" x14ac:dyDescent="0.25">
      <c r="A442" s="22" t="s">
        <v>238</v>
      </c>
      <c r="B442" s="23"/>
      <c r="C442" s="23"/>
      <c r="D442" s="23"/>
      <c r="E442" s="23"/>
      <c r="F442" s="23"/>
      <c r="G442" s="23"/>
      <c r="H442" s="23"/>
      <c r="I442" s="23"/>
      <c r="J442" s="23"/>
      <c r="K442" s="24"/>
      <c r="L442" s="167">
        <v>139072.98000000001</v>
      </c>
      <c r="M442" s="112"/>
      <c r="N442" s="112"/>
      <c r="O442" s="112"/>
      <c r="P442" s="113"/>
    </row>
    <row r="443" spans="1:16" ht="16.5" customHeight="1" x14ac:dyDescent="0.25">
      <c r="A443" s="161" t="s">
        <v>239</v>
      </c>
      <c r="B443" s="161"/>
      <c r="C443" s="161"/>
      <c r="D443" s="161"/>
      <c r="E443" s="161"/>
      <c r="F443" s="161"/>
      <c r="G443" s="161"/>
      <c r="H443" s="161"/>
      <c r="I443" s="161"/>
      <c r="J443" s="161"/>
      <c r="K443" s="161"/>
      <c r="L443" s="173">
        <v>0</v>
      </c>
      <c r="M443" s="173"/>
      <c r="N443" s="173"/>
      <c r="O443" s="173"/>
      <c r="P443" s="173"/>
    </row>
    <row r="444" spans="1:16" s="1" customFormat="1" ht="17.25" customHeight="1" x14ac:dyDescent="0.25">
      <c r="A444" s="161" t="s">
        <v>269</v>
      </c>
      <c r="B444" s="161"/>
      <c r="C444" s="161"/>
      <c r="D444" s="161"/>
      <c r="E444" s="161"/>
      <c r="F444" s="161"/>
      <c r="G444" s="161"/>
      <c r="H444" s="161"/>
      <c r="I444" s="161"/>
      <c r="J444" s="161"/>
      <c r="K444" s="161"/>
      <c r="L444" s="173">
        <v>0</v>
      </c>
      <c r="M444" s="173"/>
      <c r="N444" s="173"/>
      <c r="O444" s="173"/>
      <c r="P444" s="173"/>
    </row>
    <row r="445" spans="1:16" s="1" customFormat="1" ht="18.75" customHeight="1" x14ac:dyDescent="0.25">
      <c r="A445" s="161" t="s">
        <v>240</v>
      </c>
      <c r="B445" s="161"/>
      <c r="C445" s="161"/>
      <c r="D445" s="161"/>
      <c r="E445" s="161"/>
      <c r="F445" s="161"/>
      <c r="G445" s="161"/>
      <c r="H445" s="161"/>
      <c r="I445" s="161"/>
      <c r="J445" s="161"/>
      <c r="K445" s="161"/>
      <c r="L445" s="173">
        <v>0</v>
      </c>
      <c r="M445" s="173"/>
      <c r="N445" s="173"/>
      <c r="O445" s="173"/>
      <c r="P445" s="173"/>
    </row>
    <row r="446" spans="1:16" s="1" customFormat="1" ht="17.25" customHeight="1" x14ac:dyDescent="0.25">
      <c r="A446" s="161" t="s">
        <v>241</v>
      </c>
      <c r="B446" s="161"/>
      <c r="C446" s="161"/>
      <c r="D446" s="161"/>
      <c r="E446" s="161"/>
      <c r="F446" s="161"/>
      <c r="G446" s="161"/>
      <c r="H446" s="161"/>
      <c r="I446" s="161"/>
      <c r="J446" s="161"/>
      <c r="K446" s="161"/>
      <c r="L446" s="173">
        <v>819072</v>
      </c>
      <c r="M446" s="173"/>
      <c r="N446" s="173"/>
      <c r="O446" s="173"/>
      <c r="P446" s="173"/>
    </row>
    <row r="447" spans="1:16" s="1" customFormat="1" ht="17.25" customHeight="1" x14ac:dyDescent="0.25">
      <c r="A447" s="161" t="s">
        <v>242</v>
      </c>
      <c r="B447" s="161"/>
      <c r="C447" s="161"/>
      <c r="D447" s="161"/>
      <c r="E447" s="161"/>
      <c r="F447" s="161"/>
      <c r="G447" s="161"/>
      <c r="H447" s="161"/>
      <c r="I447" s="161"/>
      <c r="J447" s="161"/>
      <c r="K447" s="161"/>
      <c r="L447" s="173">
        <v>0</v>
      </c>
      <c r="M447" s="173"/>
      <c r="N447" s="173"/>
      <c r="O447" s="173"/>
      <c r="P447" s="173"/>
    </row>
    <row r="448" spans="1:16" s="1" customFormat="1" ht="18" customHeight="1" x14ac:dyDescent="0.25">
      <c r="A448" s="161" t="s">
        <v>243</v>
      </c>
      <c r="B448" s="161"/>
      <c r="C448" s="161"/>
      <c r="D448" s="161"/>
      <c r="E448" s="161"/>
      <c r="F448" s="161"/>
      <c r="G448" s="161"/>
      <c r="H448" s="161"/>
      <c r="I448" s="161"/>
      <c r="J448" s="161"/>
      <c r="K448" s="161"/>
      <c r="L448" s="173">
        <v>0</v>
      </c>
      <c r="M448" s="173"/>
      <c r="N448" s="173"/>
      <c r="O448" s="173"/>
      <c r="P448" s="173"/>
    </row>
    <row r="449" spans="1:16" ht="19.5" customHeight="1" x14ac:dyDescent="0.25">
      <c r="A449" s="161" t="s">
        <v>244</v>
      </c>
      <c r="B449" s="161"/>
      <c r="C449" s="161"/>
      <c r="D449" s="161"/>
      <c r="E449" s="161"/>
      <c r="F449" s="161"/>
      <c r="G449" s="161"/>
      <c r="H449" s="161"/>
      <c r="I449" s="161"/>
      <c r="J449" s="161"/>
      <c r="K449" s="161"/>
      <c r="L449" s="173">
        <v>0</v>
      </c>
      <c r="M449" s="173"/>
      <c r="N449" s="173"/>
      <c r="O449" s="173"/>
      <c r="P449" s="173"/>
    </row>
    <row r="450" spans="1:16" ht="18.75" customHeight="1" x14ac:dyDescent="0.25">
      <c r="A450" s="22" t="s">
        <v>344</v>
      </c>
      <c r="B450" s="23"/>
      <c r="C450" s="23"/>
      <c r="D450" s="23"/>
      <c r="E450" s="23"/>
      <c r="F450" s="23"/>
      <c r="G450" s="23"/>
      <c r="H450" s="23"/>
      <c r="I450" s="23"/>
      <c r="J450" s="23"/>
      <c r="K450" s="24"/>
      <c r="L450" s="173">
        <v>0</v>
      </c>
      <c r="M450" s="173"/>
      <c r="N450" s="173"/>
      <c r="O450" s="173"/>
      <c r="P450" s="173"/>
    </row>
    <row r="451" spans="1:16" ht="17.25" customHeight="1" x14ac:dyDescent="0.25">
      <c r="A451" s="22" t="s">
        <v>245</v>
      </c>
      <c r="B451" s="23"/>
      <c r="C451" s="23"/>
      <c r="D451" s="23"/>
      <c r="E451" s="23"/>
      <c r="F451" s="23"/>
      <c r="G451" s="23"/>
      <c r="H451" s="23"/>
      <c r="I451" s="23"/>
      <c r="J451" s="23"/>
      <c r="K451" s="24"/>
      <c r="L451" s="230">
        <v>0</v>
      </c>
      <c r="M451" s="231"/>
      <c r="N451" s="231"/>
      <c r="O451" s="231"/>
      <c r="P451" s="232"/>
    </row>
    <row r="452" spans="1:16" ht="18" customHeight="1" x14ac:dyDescent="0.25">
      <c r="A452" s="161" t="s">
        <v>246</v>
      </c>
      <c r="B452" s="161"/>
      <c r="C452" s="161"/>
      <c r="D452" s="161"/>
      <c r="E452" s="161"/>
      <c r="F452" s="161"/>
      <c r="G452" s="161"/>
      <c r="H452" s="161"/>
      <c r="I452" s="161"/>
      <c r="J452" s="161"/>
      <c r="K452" s="161"/>
      <c r="L452" s="173">
        <v>39478256.159999996</v>
      </c>
      <c r="M452" s="173"/>
      <c r="N452" s="173"/>
      <c r="O452" s="173"/>
      <c r="P452" s="173"/>
    </row>
    <row r="453" spans="1:16" ht="16.5" customHeight="1" x14ac:dyDescent="0.25">
      <c r="A453" s="161" t="s">
        <v>247</v>
      </c>
      <c r="B453" s="161"/>
      <c r="C453" s="161"/>
      <c r="D453" s="161"/>
      <c r="E453" s="161"/>
      <c r="F453" s="161"/>
      <c r="G453" s="161"/>
      <c r="H453" s="161"/>
      <c r="I453" s="161"/>
      <c r="J453" s="161"/>
      <c r="K453" s="161"/>
      <c r="L453" s="173">
        <v>0</v>
      </c>
      <c r="M453" s="173"/>
      <c r="N453" s="173"/>
      <c r="O453" s="173"/>
      <c r="P453" s="173"/>
    </row>
    <row r="454" spans="1:16" ht="16.5" customHeight="1" x14ac:dyDescent="0.25">
      <c r="A454" s="22" t="s">
        <v>248</v>
      </c>
      <c r="B454" s="23"/>
      <c r="C454" s="23"/>
      <c r="D454" s="23"/>
      <c r="E454" s="23"/>
      <c r="F454" s="23"/>
      <c r="G454" s="23"/>
      <c r="H454" s="23"/>
      <c r="I454" s="23"/>
      <c r="J454" s="23"/>
      <c r="K454" s="24"/>
      <c r="L454" s="167">
        <v>0</v>
      </c>
      <c r="M454" s="112"/>
      <c r="N454" s="112"/>
      <c r="O454" s="112"/>
      <c r="P454" s="113"/>
    </row>
    <row r="455" spans="1:16" ht="16.5" customHeight="1" x14ac:dyDescent="0.25">
      <c r="A455" s="22" t="s">
        <v>249</v>
      </c>
      <c r="B455" s="23"/>
      <c r="C455" s="23"/>
      <c r="D455" s="23"/>
      <c r="E455" s="23"/>
      <c r="F455" s="23"/>
      <c r="G455" s="23"/>
      <c r="H455" s="23"/>
      <c r="I455" s="23"/>
      <c r="J455" s="23"/>
      <c r="K455" s="24"/>
      <c r="L455" s="167">
        <v>0</v>
      </c>
      <c r="M455" s="112"/>
      <c r="N455" s="112"/>
      <c r="O455" s="112"/>
      <c r="P455" s="113"/>
    </row>
    <row r="456" spans="1:16" ht="15.75" customHeight="1" x14ac:dyDescent="0.25">
      <c r="A456" s="22" t="s">
        <v>250</v>
      </c>
      <c r="B456" s="23"/>
      <c r="C456" s="23"/>
      <c r="D456" s="23"/>
      <c r="E456" s="23"/>
      <c r="F456" s="23"/>
      <c r="G456" s="23"/>
      <c r="H456" s="23"/>
      <c r="I456" s="23"/>
      <c r="J456" s="23"/>
      <c r="K456" s="24"/>
      <c r="L456" s="167">
        <v>0</v>
      </c>
      <c r="M456" s="112"/>
      <c r="N456" s="112"/>
      <c r="O456" s="112"/>
      <c r="P456" s="113"/>
    </row>
    <row r="457" spans="1:16" ht="17.25" customHeight="1" x14ac:dyDescent="0.25">
      <c r="A457" s="22" t="s">
        <v>251</v>
      </c>
      <c r="B457" s="23"/>
      <c r="C457" s="23"/>
      <c r="D457" s="23"/>
      <c r="E457" s="23"/>
      <c r="F457" s="23"/>
      <c r="G457" s="23"/>
      <c r="H457" s="23"/>
      <c r="I457" s="23"/>
      <c r="J457" s="23"/>
      <c r="K457" s="24"/>
      <c r="L457" s="167">
        <v>0</v>
      </c>
      <c r="M457" s="112"/>
      <c r="N457" s="112"/>
      <c r="O457" s="112"/>
      <c r="P457" s="113"/>
    </row>
    <row r="458" spans="1:16" ht="17.25" customHeight="1" x14ac:dyDescent="0.25">
      <c r="A458" s="22" t="s">
        <v>252</v>
      </c>
      <c r="B458" s="23"/>
      <c r="C458" s="23"/>
      <c r="D458" s="23"/>
      <c r="E458" s="23"/>
      <c r="F458" s="23"/>
      <c r="G458" s="23"/>
      <c r="H458" s="23"/>
      <c r="I458" s="23"/>
      <c r="J458" s="23"/>
      <c r="K458" s="24"/>
      <c r="L458" s="167">
        <v>0</v>
      </c>
      <c r="M458" s="112"/>
      <c r="N458" s="112"/>
      <c r="O458" s="112"/>
      <c r="P458" s="113"/>
    </row>
    <row r="459" spans="1:16" ht="18" customHeight="1" x14ac:dyDescent="0.25">
      <c r="A459" s="161" t="s">
        <v>277</v>
      </c>
      <c r="B459" s="161"/>
      <c r="C459" s="161"/>
      <c r="D459" s="161"/>
      <c r="E459" s="161"/>
      <c r="F459" s="161"/>
      <c r="G459" s="161"/>
      <c r="H459" s="161"/>
      <c r="I459" s="161"/>
      <c r="J459" s="161"/>
      <c r="K459" s="161"/>
      <c r="L459" s="173">
        <v>500710.64</v>
      </c>
      <c r="M459" s="173"/>
      <c r="N459" s="173"/>
      <c r="O459" s="173"/>
      <c r="P459" s="173"/>
    </row>
    <row r="460" spans="1:16" ht="17.25" customHeight="1" x14ac:dyDescent="0.25">
      <c r="A460" s="22" t="s">
        <v>253</v>
      </c>
      <c r="B460" s="23"/>
      <c r="C460" s="23"/>
      <c r="D460" s="23"/>
      <c r="E460" s="23"/>
      <c r="F460" s="23"/>
      <c r="G460" s="23"/>
      <c r="H460" s="23"/>
      <c r="I460" s="23"/>
      <c r="J460" s="23"/>
      <c r="K460" s="24"/>
      <c r="L460" s="167">
        <v>0</v>
      </c>
      <c r="M460" s="112"/>
      <c r="N460" s="112"/>
      <c r="O460" s="112"/>
      <c r="P460" s="113"/>
    </row>
    <row r="461" spans="1:16" ht="18.75" customHeight="1" x14ac:dyDescent="0.25">
      <c r="A461" s="161" t="s">
        <v>278</v>
      </c>
      <c r="B461" s="161"/>
      <c r="C461" s="161"/>
      <c r="D461" s="161"/>
      <c r="E461" s="161"/>
      <c r="F461" s="161"/>
      <c r="G461" s="161"/>
      <c r="H461" s="161"/>
      <c r="I461" s="161"/>
      <c r="J461" s="161"/>
      <c r="K461" s="161"/>
      <c r="L461" s="173">
        <v>1257142.3999999999</v>
      </c>
      <c r="M461" s="173"/>
      <c r="N461" s="173"/>
      <c r="O461" s="173"/>
      <c r="P461" s="173"/>
    </row>
    <row r="462" spans="1:16" x14ac:dyDescent="0.25">
      <c r="A462" s="209"/>
      <c r="B462" s="210"/>
      <c r="C462" s="210"/>
      <c r="D462" s="210"/>
      <c r="E462" s="210"/>
      <c r="F462" s="210"/>
      <c r="G462" s="210"/>
      <c r="H462" s="210"/>
      <c r="I462" s="210"/>
      <c r="J462" s="210"/>
      <c r="K462" s="210"/>
      <c r="L462" s="210"/>
      <c r="M462" s="210"/>
      <c r="N462" s="210"/>
      <c r="O462" s="210"/>
      <c r="P462" s="211"/>
    </row>
    <row r="463" spans="1:16" ht="21" customHeight="1" x14ac:dyDescent="0.25">
      <c r="A463" s="213" t="s">
        <v>270</v>
      </c>
      <c r="B463" s="213"/>
      <c r="C463" s="213"/>
      <c r="D463" s="213"/>
      <c r="E463" s="213"/>
      <c r="F463" s="213"/>
      <c r="G463" s="213"/>
      <c r="H463" s="213"/>
      <c r="I463" s="213"/>
      <c r="J463" s="213"/>
      <c r="K463" s="213"/>
      <c r="L463" s="212">
        <f>SUM(L464:P470)</f>
        <v>4213496.92</v>
      </c>
      <c r="M463" s="212"/>
      <c r="N463" s="212"/>
      <c r="O463" s="212"/>
      <c r="P463" s="212"/>
    </row>
    <row r="464" spans="1:16" x14ac:dyDescent="0.25">
      <c r="A464" s="206" t="s">
        <v>254</v>
      </c>
      <c r="B464" s="206"/>
      <c r="C464" s="206"/>
      <c r="D464" s="206"/>
      <c r="E464" s="206"/>
      <c r="F464" s="206"/>
      <c r="G464" s="206"/>
      <c r="H464" s="206"/>
      <c r="I464" s="206"/>
      <c r="J464" s="206"/>
      <c r="K464" s="206"/>
      <c r="L464" s="207">
        <v>0</v>
      </c>
      <c r="M464" s="207"/>
      <c r="N464" s="207"/>
      <c r="O464" s="207"/>
      <c r="P464" s="207"/>
    </row>
    <row r="465" spans="1:16" x14ac:dyDescent="0.25">
      <c r="A465" s="206" t="s">
        <v>255</v>
      </c>
      <c r="B465" s="206"/>
      <c r="C465" s="206"/>
      <c r="D465" s="206"/>
      <c r="E465" s="206"/>
      <c r="F465" s="206"/>
      <c r="G465" s="206"/>
      <c r="H465" s="206"/>
      <c r="I465" s="206"/>
      <c r="J465" s="206"/>
      <c r="K465" s="206"/>
      <c r="L465" s="207">
        <v>0</v>
      </c>
      <c r="M465" s="207"/>
      <c r="N465" s="207"/>
      <c r="O465" s="207"/>
      <c r="P465" s="207"/>
    </row>
    <row r="466" spans="1:16" x14ac:dyDescent="0.25">
      <c r="A466" s="206" t="s">
        <v>335</v>
      </c>
      <c r="B466" s="206"/>
      <c r="C466" s="206"/>
      <c r="D466" s="206"/>
      <c r="E466" s="206"/>
      <c r="F466" s="206"/>
      <c r="G466" s="206"/>
      <c r="H466" s="206"/>
      <c r="I466" s="206"/>
      <c r="J466" s="206"/>
      <c r="K466" s="206"/>
      <c r="L466" s="207">
        <v>0</v>
      </c>
      <c r="M466" s="207"/>
      <c r="N466" s="207"/>
      <c r="O466" s="207"/>
      <c r="P466" s="207"/>
    </row>
    <row r="467" spans="1:16" x14ac:dyDescent="0.25">
      <c r="A467" s="214" t="s">
        <v>256</v>
      </c>
      <c r="B467" s="214"/>
      <c r="C467" s="214"/>
      <c r="D467" s="214"/>
      <c r="E467" s="214"/>
      <c r="F467" s="214"/>
      <c r="G467" s="214"/>
      <c r="H467" s="214"/>
      <c r="I467" s="214"/>
      <c r="J467" s="214"/>
      <c r="K467" s="214"/>
      <c r="L467" s="207">
        <v>4213496.92</v>
      </c>
      <c r="M467" s="207"/>
      <c r="N467" s="207"/>
      <c r="O467" s="207"/>
      <c r="P467" s="207"/>
    </row>
    <row r="468" spans="1:16" x14ac:dyDescent="0.25">
      <c r="A468" s="206" t="s">
        <v>273</v>
      </c>
      <c r="B468" s="206"/>
      <c r="C468" s="206"/>
      <c r="D468" s="206"/>
      <c r="E468" s="206"/>
      <c r="F468" s="206"/>
      <c r="G468" s="206"/>
      <c r="H468" s="206"/>
      <c r="I468" s="206"/>
      <c r="J468" s="206"/>
      <c r="K468" s="206"/>
      <c r="L468" s="207">
        <v>0</v>
      </c>
      <c r="M468" s="207"/>
      <c r="N468" s="207"/>
      <c r="O468" s="207"/>
      <c r="P468" s="207"/>
    </row>
    <row r="469" spans="1:16" x14ac:dyDescent="0.25">
      <c r="A469" s="206" t="s">
        <v>279</v>
      </c>
      <c r="B469" s="206"/>
      <c r="C469" s="206"/>
      <c r="D469" s="206"/>
      <c r="E469" s="206"/>
      <c r="F469" s="206"/>
      <c r="G469" s="206"/>
      <c r="H469" s="206"/>
      <c r="I469" s="206"/>
      <c r="J469" s="206"/>
      <c r="K469" s="206"/>
      <c r="L469" s="207">
        <v>0</v>
      </c>
      <c r="M469" s="207"/>
      <c r="N469" s="207"/>
      <c r="O469" s="207"/>
      <c r="P469" s="207"/>
    </row>
    <row r="470" spans="1:16" ht="17.25" customHeight="1" x14ac:dyDescent="0.25">
      <c r="A470" s="206" t="s">
        <v>324</v>
      </c>
      <c r="B470" s="206"/>
      <c r="C470" s="206"/>
      <c r="D470" s="206"/>
      <c r="E470" s="206"/>
      <c r="F470" s="206"/>
      <c r="G470" s="206"/>
      <c r="H470" s="206"/>
      <c r="I470" s="206"/>
      <c r="J470" s="206"/>
      <c r="K470" s="206"/>
      <c r="L470" s="207">
        <v>0</v>
      </c>
      <c r="M470" s="207"/>
      <c r="N470" s="207"/>
      <c r="O470" s="207"/>
      <c r="P470" s="207"/>
    </row>
    <row r="471" spans="1:16" ht="17.25" customHeight="1" x14ac:dyDescent="0.25">
      <c r="A471" s="209"/>
      <c r="B471" s="210"/>
      <c r="C471" s="210"/>
      <c r="D471" s="210"/>
      <c r="E471" s="210"/>
      <c r="F471" s="210"/>
      <c r="G471" s="210"/>
      <c r="H471" s="210"/>
      <c r="I471" s="210"/>
      <c r="J471" s="210"/>
      <c r="K471" s="210"/>
      <c r="L471" s="210"/>
      <c r="M471" s="210"/>
      <c r="N471" s="210"/>
      <c r="O471" s="210"/>
      <c r="P471" s="211"/>
    </row>
    <row r="472" spans="1:16" ht="18" customHeight="1" x14ac:dyDescent="0.25">
      <c r="A472" s="213" t="s">
        <v>257</v>
      </c>
      <c r="B472" s="213"/>
      <c r="C472" s="213"/>
      <c r="D472" s="213"/>
      <c r="E472" s="213"/>
      <c r="F472" s="213"/>
      <c r="G472" s="213"/>
      <c r="H472" s="213"/>
      <c r="I472" s="213"/>
      <c r="J472" s="213"/>
      <c r="K472" s="213"/>
      <c r="L472" s="212">
        <f>+L438-L440+L463</f>
        <v>243326945.54000002</v>
      </c>
      <c r="M472" s="212"/>
      <c r="N472" s="212"/>
      <c r="O472" s="212"/>
      <c r="P472" s="212"/>
    </row>
    <row r="473" spans="1:16" s="1" customFormat="1" ht="9.75" customHeight="1" x14ac:dyDescent="0.25">
      <c r="A473" s="190"/>
      <c r="B473" s="190"/>
      <c r="C473" s="190"/>
      <c r="D473" s="190"/>
      <c r="E473" s="190"/>
      <c r="F473" s="190"/>
      <c r="G473" s="190"/>
      <c r="H473" s="190"/>
      <c r="I473" s="190"/>
      <c r="J473" s="190"/>
      <c r="K473" s="190"/>
      <c r="L473" s="190"/>
      <c r="M473" s="190"/>
      <c r="N473" s="190"/>
      <c r="O473" s="190"/>
      <c r="P473" s="190"/>
    </row>
    <row r="474" spans="1:16" s="1" customFormat="1" ht="33.75" customHeight="1" x14ac:dyDescent="0.25">
      <c r="A474" s="27" t="s">
        <v>394</v>
      </c>
      <c r="B474" s="27"/>
      <c r="C474" s="27"/>
      <c r="D474" s="27"/>
      <c r="E474" s="27"/>
      <c r="F474" s="27"/>
      <c r="G474" s="27"/>
      <c r="H474" s="27"/>
      <c r="I474" s="27"/>
      <c r="J474" s="27"/>
      <c r="K474" s="27"/>
      <c r="L474" s="27"/>
      <c r="M474" s="27"/>
      <c r="N474" s="27"/>
      <c r="O474" s="27"/>
      <c r="P474" s="27"/>
    </row>
    <row r="475" spans="1:16" s="1" customFormat="1" ht="21.75" customHeight="1" x14ac:dyDescent="0.25">
      <c r="A475" s="221"/>
      <c r="B475" s="221"/>
      <c r="C475" s="221"/>
      <c r="D475" s="221"/>
      <c r="E475" s="221"/>
      <c r="F475" s="221"/>
      <c r="G475" s="221"/>
      <c r="H475" s="221"/>
      <c r="I475" s="221"/>
      <c r="J475" s="221"/>
      <c r="K475" s="221"/>
      <c r="L475" s="221"/>
      <c r="M475" s="221"/>
      <c r="N475" s="221"/>
      <c r="O475" s="221"/>
      <c r="P475" s="221"/>
    </row>
    <row r="476" spans="1:16" s="1" customFormat="1" ht="24.75" customHeight="1" x14ac:dyDescent="0.25">
      <c r="A476" s="223" t="s">
        <v>173</v>
      </c>
      <c r="B476" s="223"/>
      <c r="C476" s="223"/>
      <c r="D476" s="223"/>
      <c r="E476" s="223"/>
      <c r="F476" s="223"/>
      <c r="G476" s="223"/>
      <c r="H476" s="223"/>
      <c r="I476" s="223"/>
      <c r="J476" s="223"/>
      <c r="K476" s="223"/>
      <c r="L476" s="223"/>
      <c r="M476" s="223"/>
      <c r="N476" s="223"/>
      <c r="O476" s="223"/>
      <c r="P476" s="223"/>
    </row>
    <row r="477" spans="1:16" s="1" customFormat="1" ht="18" customHeight="1" x14ac:dyDescent="0.25">
      <c r="A477" s="217"/>
      <c r="B477" s="218"/>
      <c r="C477" s="218"/>
      <c r="D477" s="218"/>
      <c r="E477" s="218"/>
      <c r="F477" s="218"/>
      <c r="G477" s="218"/>
      <c r="H477" s="218"/>
      <c r="I477" s="218"/>
      <c r="J477" s="218"/>
      <c r="K477" s="218"/>
      <c r="L477" s="218"/>
      <c r="M477" s="218"/>
      <c r="N477" s="218"/>
      <c r="O477" s="218"/>
      <c r="P477" s="219"/>
    </row>
    <row r="478" spans="1:16" s="1" customFormat="1" ht="21" customHeight="1" x14ac:dyDescent="0.25">
      <c r="A478" s="95" t="s">
        <v>63</v>
      </c>
      <c r="B478" s="95"/>
      <c r="C478" s="95"/>
      <c r="D478" s="95"/>
      <c r="E478" s="95"/>
      <c r="F478" s="95"/>
      <c r="G478" s="95"/>
      <c r="H478" s="95"/>
      <c r="I478" s="95"/>
      <c r="J478" s="95"/>
      <c r="K478" s="95"/>
      <c r="L478" s="95"/>
      <c r="M478" s="95"/>
      <c r="N478" s="95"/>
      <c r="O478" s="95"/>
      <c r="P478" s="95"/>
    </row>
    <row r="479" spans="1:16" s="1" customFormat="1" ht="15.75" x14ac:dyDescent="0.25">
      <c r="A479" s="92"/>
      <c r="B479" s="93"/>
      <c r="C479" s="93"/>
      <c r="D479" s="93"/>
      <c r="E479" s="93"/>
      <c r="F479" s="93"/>
      <c r="G479" s="93"/>
      <c r="H479" s="93"/>
      <c r="I479" s="93"/>
      <c r="J479" s="93"/>
      <c r="K479" s="93"/>
      <c r="L479" s="93"/>
      <c r="M479" s="93"/>
      <c r="N479" s="93"/>
      <c r="O479" s="93"/>
      <c r="P479" s="94"/>
    </row>
    <row r="480" spans="1:16" s="1" customFormat="1" ht="28.5" customHeight="1" x14ac:dyDescent="0.25">
      <c r="A480" s="220" t="s">
        <v>98</v>
      </c>
      <c r="B480" s="220"/>
      <c r="C480" s="220"/>
      <c r="D480" s="220"/>
      <c r="E480" s="139" t="s">
        <v>99</v>
      </c>
      <c r="F480" s="139"/>
      <c r="G480" s="220" t="s">
        <v>101</v>
      </c>
      <c r="H480" s="220"/>
      <c r="I480" s="220"/>
      <c r="J480" s="220"/>
      <c r="K480" s="220"/>
      <c r="L480" s="220" t="s">
        <v>100</v>
      </c>
      <c r="M480" s="220"/>
      <c r="N480" s="220"/>
      <c r="O480" s="220"/>
      <c r="P480" s="220"/>
    </row>
    <row r="481" spans="1:16" s="1" customFormat="1" ht="18.75" customHeight="1" x14ac:dyDescent="0.25">
      <c r="A481" s="208" t="s">
        <v>32</v>
      </c>
      <c r="B481" s="208"/>
      <c r="C481" s="208"/>
      <c r="D481" s="208"/>
      <c r="E481" s="156">
        <v>4</v>
      </c>
      <c r="F481" s="156"/>
      <c r="G481" s="43" t="s">
        <v>105</v>
      </c>
      <c r="H481" s="43"/>
      <c r="I481" s="43"/>
      <c r="J481" s="43"/>
      <c r="K481" s="43"/>
      <c r="L481" s="43">
        <v>47227075.270000003</v>
      </c>
      <c r="M481" s="43"/>
      <c r="N481" s="43"/>
      <c r="O481" s="43"/>
      <c r="P481" s="43"/>
    </row>
    <row r="482" spans="1:16" s="1" customFormat="1" ht="5.25" hidden="1" customHeight="1" x14ac:dyDescent="0.25">
      <c r="A482" s="16" t="s">
        <v>24</v>
      </c>
      <c r="B482" s="16"/>
      <c r="C482" s="16"/>
      <c r="D482" s="16"/>
      <c r="E482" s="204">
        <v>129</v>
      </c>
      <c r="F482" s="204"/>
      <c r="G482" s="204">
        <v>0</v>
      </c>
      <c r="H482" s="204"/>
      <c r="I482" s="198" t="s">
        <v>110</v>
      </c>
      <c r="J482" s="198"/>
      <c r="K482" s="198"/>
      <c r="L482" s="43">
        <v>0</v>
      </c>
      <c r="M482" s="43"/>
      <c r="N482" s="43"/>
      <c r="O482" s="43"/>
      <c r="P482" s="43"/>
    </row>
    <row r="483" spans="1:16" s="1" customFormat="1" ht="18" customHeight="1" x14ac:dyDescent="0.25">
      <c r="A483" s="208" t="s">
        <v>24</v>
      </c>
      <c r="B483" s="208"/>
      <c r="C483" s="208"/>
      <c r="D483" s="208"/>
      <c r="E483" s="204"/>
      <c r="F483" s="204"/>
      <c r="G483" s="204">
        <v>27</v>
      </c>
      <c r="H483" s="204"/>
      <c r="I483" s="198" t="s">
        <v>102</v>
      </c>
      <c r="J483" s="198"/>
      <c r="K483" s="198"/>
      <c r="L483" s="205">
        <v>85665196.409999996</v>
      </c>
      <c r="M483" s="205"/>
      <c r="N483" s="205"/>
      <c r="O483" s="205"/>
      <c r="P483" s="205"/>
    </row>
    <row r="484" spans="1:16" s="1" customFormat="1" ht="17.25" customHeight="1" x14ac:dyDescent="0.25">
      <c r="A484" s="208"/>
      <c r="B484" s="208"/>
      <c r="C484" s="208"/>
      <c r="D484" s="208"/>
      <c r="E484" s="204"/>
      <c r="F484" s="204"/>
      <c r="G484" s="204">
        <v>6</v>
      </c>
      <c r="H484" s="204"/>
      <c r="I484" s="198" t="s">
        <v>103</v>
      </c>
      <c r="J484" s="198"/>
      <c r="K484" s="198"/>
      <c r="L484" s="205">
        <v>2969168.22</v>
      </c>
      <c r="M484" s="205"/>
      <c r="N484" s="205"/>
      <c r="O484" s="205"/>
      <c r="P484" s="205"/>
    </row>
    <row r="485" spans="1:16" s="1" customFormat="1" ht="21.75" customHeight="1" x14ac:dyDescent="0.25">
      <c r="A485" s="208"/>
      <c r="B485" s="208"/>
      <c r="C485" s="208"/>
      <c r="D485" s="208"/>
      <c r="E485" s="204"/>
      <c r="F485" s="204"/>
      <c r="G485" s="204">
        <v>96</v>
      </c>
      <c r="H485" s="204"/>
      <c r="I485" s="198" t="s">
        <v>104</v>
      </c>
      <c r="J485" s="198"/>
      <c r="K485" s="198"/>
      <c r="L485" s="205">
        <v>88262131.569999993</v>
      </c>
      <c r="M485" s="205"/>
      <c r="N485" s="205"/>
      <c r="O485" s="205"/>
      <c r="P485" s="205"/>
    </row>
    <row r="486" spans="1:16" s="1" customFormat="1" ht="18.75" customHeight="1" x14ac:dyDescent="0.25">
      <c r="A486" s="222" t="s">
        <v>106</v>
      </c>
      <c r="B486" s="222"/>
      <c r="C486" s="222"/>
      <c r="D486" s="222"/>
      <c r="E486" s="222"/>
      <c r="F486" s="222"/>
      <c r="G486" s="222"/>
      <c r="H486" s="222"/>
      <c r="I486" s="222"/>
      <c r="J486" s="222"/>
      <c r="K486" s="222"/>
      <c r="L486" s="197">
        <f>SUM(L481:P485)</f>
        <v>224123571.47</v>
      </c>
      <c r="M486" s="197"/>
      <c r="N486" s="197"/>
      <c r="O486" s="197"/>
      <c r="P486" s="197"/>
    </row>
    <row r="487" spans="1:16" s="1" customFormat="1" x14ac:dyDescent="0.25">
      <c r="A487" s="190"/>
      <c r="B487" s="190"/>
      <c r="C487" s="190"/>
      <c r="D487" s="190"/>
      <c r="E487" s="190"/>
      <c r="F487" s="190"/>
      <c r="G487" s="190"/>
      <c r="H487" s="190"/>
      <c r="I487" s="190"/>
      <c r="J487" s="190"/>
      <c r="K487" s="190"/>
      <c r="L487" s="190"/>
      <c r="M487" s="190"/>
      <c r="N487" s="190"/>
      <c r="O487" s="190"/>
      <c r="P487" s="190"/>
    </row>
    <row r="488" spans="1:16" s="1" customFormat="1" x14ac:dyDescent="0.25">
      <c r="A488" s="145" t="s">
        <v>280</v>
      </c>
      <c r="B488" s="146"/>
      <c r="C488" s="146"/>
      <c r="D488" s="146"/>
      <c r="E488" s="146"/>
      <c r="F488" s="146"/>
      <c r="G488" s="146"/>
      <c r="H488" s="146"/>
      <c r="I488" s="146"/>
      <c r="J488" s="146"/>
      <c r="K488" s="146"/>
      <c r="L488" s="146"/>
      <c r="M488" s="146"/>
      <c r="N488" s="146"/>
      <c r="O488" s="146"/>
      <c r="P488" s="147"/>
    </row>
    <row r="489" spans="1:16" s="1" customFormat="1" ht="20.25" customHeight="1" x14ac:dyDescent="0.25">
      <c r="A489" s="202" t="s">
        <v>265</v>
      </c>
      <c r="B489" s="202"/>
      <c r="C489" s="202"/>
      <c r="D489" s="202"/>
      <c r="E489" s="202"/>
      <c r="F489" s="202"/>
      <c r="G489" s="202"/>
      <c r="H489" s="202"/>
      <c r="I489" s="202"/>
      <c r="J489" s="202"/>
      <c r="K489" s="202"/>
      <c r="L489" s="202"/>
      <c r="M489" s="202"/>
      <c r="N489" s="202"/>
      <c r="O489" s="202"/>
      <c r="P489" s="202"/>
    </row>
    <row r="490" spans="1:16" s="1" customFormat="1" ht="20.25" customHeight="1" x14ac:dyDescent="0.25">
      <c r="A490" s="145"/>
      <c r="B490" s="146"/>
      <c r="C490" s="146"/>
      <c r="D490" s="146"/>
      <c r="E490" s="146"/>
      <c r="F490" s="146"/>
      <c r="G490" s="146"/>
      <c r="H490" s="146"/>
      <c r="I490" s="146"/>
      <c r="J490" s="146"/>
      <c r="K490" s="146"/>
      <c r="L490" s="146"/>
      <c r="M490" s="146"/>
      <c r="N490" s="146"/>
      <c r="O490" s="146"/>
      <c r="P490" s="147"/>
    </row>
    <row r="491" spans="1:16" s="1" customFormat="1" ht="22.5" customHeight="1" x14ac:dyDescent="0.25">
      <c r="A491" s="165" t="s">
        <v>36</v>
      </c>
      <c r="B491" s="166"/>
      <c r="C491" s="166"/>
      <c r="D491" s="166"/>
      <c r="E491" s="166"/>
      <c r="F491" s="166"/>
      <c r="G491" s="166"/>
      <c r="H491" s="166"/>
      <c r="I491" s="166"/>
      <c r="J491" s="203"/>
      <c r="K491" s="165">
        <v>2025</v>
      </c>
      <c r="L491" s="166"/>
      <c r="M491" s="166"/>
      <c r="N491" s="166"/>
      <c r="O491" s="166"/>
      <c r="P491" s="203"/>
    </row>
    <row r="492" spans="1:16" s="1" customFormat="1" x14ac:dyDescent="0.25">
      <c r="A492" s="194" t="s">
        <v>258</v>
      </c>
      <c r="B492" s="195"/>
      <c r="C492" s="195"/>
      <c r="D492" s="195"/>
      <c r="E492" s="195"/>
      <c r="F492" s="195"/>
      <c r="G492" s="195"/>
      <c r="H492" s="195"/>
      <c r="I492" s="195"/>
      <c r="J492" s="196"/>
      <c r="K492" s="199">
        <v>3820994694.0999999</v>
      </c>
      <c r="L492" s="200"/>
      <c r="M492" s="200"/>
      <c r="N492" s="200"/>
      <c r="O492" s="200"/>
      <c r="P492" s="201"/>
    </row>
    <row r="493" spans="1:16" s="1" customFormat="1" x14ac:dyDescent="0.25">
      <c r="A493" s="194" t="s">
        <v>306</v>
      </c>
      <c r="B493" s="195"/>
      <c r="C493" s="195"/>
      <c r="D493" s="195"/>
      <c r="E493" s="195"/>
      <c r="F493" s="195"/>
      <c r="G493" s="195"/>
      <c r="H493" s="195"/>
      <c r="I493" s="195"/>
      <c r="J493" s="196"/>
      <c r="K493" s="199">
        <v>3332232061.1500001</v>
      </c>
      <c r="L493" s="200"/>
      <c r="M493" s="200"/>
      <c r="N493" s="200"/>
      <c r="O493" s="200"/>
      <c r="P493" s="201"/>
    </row>
    <row r="494" spans="1:16" s="1" customFormat="1" x14ac:dyDescent="0.25">
      <c r="A494" s="194" t="s">
        <v>259</v>
      </c>
      <c r="B494" s="195"/>
      <c r="C494" s="195"/>
      <c r="D494" s="195"/>
      <c r="E494" s="195"/>
      <c r="F494" s="195"/>
      <c r="G494" s="195"/>
      <c r="H494" s="195"/>
      <c r="I494" s="195"/>
      <c r="J494" s="196"/>
      <c r="K494" s="199">
        <v>0</v>
      </c>
      <c r="L494" s="200"/>
      <c r="M494" s="200"/>
      <c r="N494" s="200"/>
      <c r="O494" s="200"/>
      <c r="P494" s="201"/>
    </row>
    <row r="495" spans="1:16" s="1" customFormat="1" x14ac:dyDescent="0.25">
      <c r="A495" s="194" t="s">
        <v>307</v>
      </c>
      <c r="B495" s="195"/>
      <c r="C495" s="195"/>
      <c r="D495" s="195"/>
      <c r="E495" s="195"/>
      <c r="F495" s="195"/>
      <c r="G495" s="195"/>
      <c r="H495" s="195"/>
      <c r="I495" s="195"/>
      <c r="J495" s="196"/>
      <c r="K495" s="199">
        <v>488762632.94999999</v>
      </c>
      <c r="L495" s="200"/>
      <c r="M495" s="200"/>
      <c r="N495" s="200"/>
      <c r="O495" s="200"/>
      <c r="P495" s="201"/>
    </row>
    <row r="496" spans="1:16" s="1" customFormat="1" x14ac:dyDescent="0.25">
      <c r="A496" s="194" t="s">
        <v>308</v>
      </c>
      <c r="B496" s="195"/>
      <c r="C496" s="195"/>
      <c r="D496" s="195"/>
      <c r="E496" s="195"/>
      <c r="F496" s="195"/>
      <c r="G496" s="195"/>
      <c r="H496" s="195"/>
      <c r="I496" s="195"/>
      <c r="J496" s="196"/>
      <c r="K496" s="199">
        <v>488762632.94999999</v>
      </c>
      <c r="L496" s="200"/>
      <c r="M496" s="200"/>
      <c r="N496" s="200"/>
      <c r="O496" s="200"/>
      <c r="P496" s="201"/>
    </row>
    <row r="497" spans="1:16" s="1" customFormat="1" ht="18.75" customHeight="1" x14ac:dyDescent="0.25">
      <c r="A497" s="216"/>
      <c r="B497" s="216"/>
      <c r="C497" s="216"/>
      <c r="D497" s="216"/>
      <c r="E497" s="216"/>
      <c r="F497" s="216"/>
      <c r="G497" s="216"/>
      <c r="H497" s="216"/>
      <c r="I497" s="216"/>
      <c r="J497" s="216"/>
      <c r="K497" s="216"/>
      <c r="L497" s="216"/>
      <c r="M497" s="216"/>
      <c r="N497" s="216"/>
      <c r="O497" s="216"/>
      <c r="P497" s="216"/>
    </row>
    <row r="498" spans="1:16" s="1" customFormat="1" x14ac:dyDescent="0.25">
      <c r="A498" s="202" t="s">
        <v>264</v>
      </c>
      <c r="B498" s="202"/>
      <c r="C498" s="202"/>
      <c r="D498" s="202"/>
      <c r="E498" s="202"/>
      <c r="F498" s="202"/>
      <c r="G498" s="202"/>
      <c r="H498" s="202"/>
      <c r="I498" s="202"/>
      <c r="J498" s="202"/>
      <c r="K498" s="202"/>
      <c r="L498" s="202"/>
      <c r="M498" s="202"/>
      <c r="N498" s="202"/>
      <c r="O498" s="202"/>
      <c r="P498" s="202"/>
    </row>
    <row r="499" spans="1:16" s="1" customFormat="1" x14ac:dyDescent="0.25">
      <c r="A499" s="165" t="s">
        <v>36</v>
      </c>
      <c r="B499" s="166"/>
      <c r="C499" s="166"/>
      <c r="D499" s="166"/>
      <c r="E499" s="166"/>
      <c r="F499" s="166"/>
      <c r="G499" s="166"/>
      <c r="H499" s="166"/>
      <c r="I499" s="166"/>
      <c r="J499" s="203"/>
      <c r="K499" s="165">
        <v>2025</v>
      </c>
      <c r="L499" s="166"/>
      <c r="M499" s="166"/>
      <c r="N499" s="166"/>
      <c r="O499" s="166"/>
      <c r="P499" s="203"/>
    </row>
    <row r="500" spans="1:16" s="1" customFormat="1" x14ac:dyDescent="0.25">
      <c r="A500" s="194" t="s">
        <v>309</v>
      </c>
      <c r="B500" s="195"/>
      <c r="C500" s="195"/>
      <c r="D500" s="195"/>
      <c r="E500" s="195"/>
      <c r="F500" s="195"/>
      <c r="G500" s="195"/>
      <c r="H500" s="195"/>
      <c r="I500" s="195"/>
      <c r="J500" s="196"/>
      <c r="K500" s="199">
        <v>3820994694.1100001</v>
      </c>
      <c r="L500" s="200"/>
      <c r="M500" s="200"/>
      <c r="N500" s="200"/>
      <c r="O500" s="200"/>
      <c r="P500" s="201"/>
    </row>
    <row r="501" spans="1:16" s="1" customFormat="1" x14ac:dyDescent="0.25">
      <c r="A501" s="194" t="s">
        <v>260</v>
      </c>
      <c r="B501" s="195"/>
      <c r="C501" s="195"/>
      <c r="D501" s="195"/>
      <c r="E501" s="195"/>
      <c r="F501" s="195"/>
      <c r="G501" s="195"/>
      <c r="H501" s="195"/>
      <c r="I501" s="195"/>
      <c r="J501" s="196"/>
      <c r="K501" s="199">
        <v>1820229914.6300001</v>
      </c>
      <c r="L501" s="200"/>
      <c r="M501" s="200"/>
      <c r="N501" s="200"/>
      <c r="O501" s="200"/>
      <c r="P501" s="201"/>
    </row>
    <row r="502" spans="1:16" s="1" customFormat="1" x14ac:dyDescent="0.25">
      <c r="A502" s="194" t="s">
        <v>271</v>
      </c>
      <c r="B502" s="195"/>
      <c r="C502" s="195"/>
      <c r="D502" s="195"/>
      <c r="E502" s="195"/>
      <c r="F502" s="195"/>
      <c r="G502" s="195"/>
      <c r="H502" s="195"/>
      <c r="I502" s="195"/>
      <c r="J502" s="196"/>
      <c r="K502" s="199">
        <v>543752163.37</v>
      </c>
      <c r="L502" s="200"/>
      <c r="M502" s="200"/>
      <c r="N502" s="200"/>
      <c r="O502" s="200"/>
      <c r="P502" s="201"/>
    </row>
    <row r="503" spans="1:16" s="1" customFormat="1" x14ac:dyDescent="0.25">
      <c r="A503" s="194" t="s">
        <v>80</v>
      </c>
      <c r="B503" s="195"/>
      <c r="C503" s="195"/>
      <c r="D503" s="195"/>
      <c r="E503" s="195"/>
      <c r="F503" s="195"/>
      <c r="G503" s="195"/>
      <c r="H503" s="195"/>
      <c r="I503" s="195"/>
      <c r="J503" s="196"/>
      <c r="K503" s="199">
        <v>2544516942.8499999</v>
      </c>
      <c r="L503" s="200"/>
      <c r="M503" s="200"/>
      <c r="N503" s="200"/>
      <c r="O503" s="200"/>
      <c r="P503" s="201"/>
    </row>
    <row r="504" spans="1:16" s="1" customFormat="1" x14ac:dyDescent="0.25">
      <c r="A504" s="194" t="s">
        <v>261</v>
      </c>
      <c r="B504" s="195"/>
      <c r="C504" s="195"/>
      <c r="D504" s="195"/>
      <c r="E504" s="195"/>
      <c r="F504" s="195"/>
      <c r="G504" s="195"/>
      <c r="H504" s="195"/>
      <c r="I504" s="195"/>
      <c r="J504" s="196"/>
      <c r="K504" s="199">
        <v>281419079.04000002</v>
      </c>
      <c r="L504" s="200"/>
      <c r="M504" s="200"/>
      <c r="N504" s="200"/>
      <c r="O504" s="200"/>
      <c r="P504" s="201"/>
    </row>
    <row r="505" spans="1:16" s="1" customFormat="1" ht="18" customHeight="1" x14ac:dyDescent="0.25">
      <c r="A505" s="194" t="s">
        <v>262</v>
      </c>
      <c r="B505" s="195"/>
      <c r="C505" s="195"/>
      <c r="D505" s="195"/>
      <c r="E505" s="195"/>
      <c r="F505" s="195"/>
      <c r="G505" s="195"/>
      <c r="H505" s="195"/>
      <c r="I505" s="195"/>
      <c r="J505" s="196"/>
      <c r="K505" s="199">
        <v>278885793.32999998</v>
      </c>
      <c r="L505" s="200"/>
      <c r="M505" s="200"/>
      <c r="N505" s="200"/>
      <c r="O505" s="200"/>
      <c r="P505" s="201"/>
    </row>
    <row r="506" spans="1:16" s="1" customFormat="1" x14ac:dyDescent="0.25">
      <c r="A506" s="206" t="s">
        <v>263</v>
      </c>
      <c r="B506" s="206"/>
      <c r="C506" s="206"/>
      <c r="D506" s="206"/>
      <c r="E506" s="206"/>
      <c r="F506" s="206"/>
      <c r="G506" s="206"/>
      <c r="H506" s="206"/>
      <c r="I506" s="206"/>
      <c r="J506" s="206"/>
      <c r="K506" s="205">
        <v>257625023.34</v>
      </c>
      <c r="L506" s="205"/>
      <c r="M506" s="205"/>
      <c r="N506" s="205"/>
      <c r="O506" s="205"/>
      <c r="P506" s="205"/>
    </row>
    <row r="507" spans="1:16" s="1" customFormat="1" x14ac:dyDescent="0.25">
      <c r="A507" s="154"/>
      <c r="B507" s="154"/>
      <c r="C507" s="154"/>
      <c r="D507" s="154"/>
      <c r="E507" s="154"/>
      <c r="F507" s="154"/>
      <c r="G507" s="154"/>
      <c r="H507" s="154"/>
      <c r="I507" s="154"/>
      <c r="J507" s="154"/>
      <c r="K507" s="154"/>
      <c r="L507" s="154"/>
      <c r="M507" s="154"/>
      <c r="N507" s="154"/>
      <c r="O507" s="154"/>
      <c r="P507" s="154"/>
    </row>
    <row r="508" spans="1:16" s="1" customFormat="1" x14ac:dyDescent="0.25">
      <c r="A508" s="9"/>
      <c r="B508" s="9"/>
      <c r="C508" s="9"/>
      <c r="D508" s="9"/>
      <c r="E508" s="9"/>
      <c r="F508" s="9"/>
      <c r="G508" s="9"/>
      <c r="H508" s="9"/>
      <c r="I508" s="9"/>
      <c r="J508" s="9"/>
      <c r="K508" s="9"/>
      <c r="L508" s="9"/>
      <c r="M508" s="9"/>
      <c r="N508" s="9"/>
      <c r="O508" s="9"/>
      <c r="P508" s="9"/>
    </row>
    <row r="509" spans="1:16" s="1" customFormat="1" x14ac:dyDescent="0.25">
      <c r="A509" s="9"/>
      <c r="B509" s="9"/>
      <c r="C509" s="9"/>
      <c r="D509" s="9"/>
      <c r="E509" s="9"/>
      <c r="F509" s="9"/>
      <c r="G509" s="9"/>
      <c r="H509" s="9"/>
      <c r="I509" s="9"/>
      <c r="J509" s="9"/>
      <c r="K509" s="9"/>
      <c r="L509" s="9"/>
      <c r="M509" s="9"/>
      <c r="N509" s="9"/>
      <c r="O509" s="9"/>
      <c r="P509" s="9"/>
    </row>
    <row r="510" spans="1:16" s="1" customFormat="1" x14ac:dyDescent="0.25">
      <c r="A510" s="9"/>
      <c r="B510" s="9"/>
      <c r="C510" s="9"/>
      <c r="D510" s="9"/>
      <c r="E510" s="9"/>
      <c r="F510" s="9"/>
      <c r="G510" s="9"/>
      <c r="H510" s="9"/>
      <c r="I510" s="9"/>
      <c r="J510" s="9"/>
      <c r="K510" s="9"/>
      <c r="L510" s="9"/>
      <c r="M510" s="9"/>
      <c r="N510" s="9"/>
      <c r="O510" s="9"/>
      <c r="P510" s="9"/>
    </row>
    <row r="511" spans="1:16" s="1" customFormat="1" x14ac:dyDescent="0.25">
      <c r="A511" s="9"/>
      <c r="B511" s="9"/>
      <c r="C511" s="9"/>
      <c r="D511" s="9"/>
      <c r="E511" s="9"/>
      <c r="F511" s="9"/>
      <c r="G511" s="9"/>
      <c r="H511" s="9"/>
      <c r="I511" s="9"/>
      <c r="J511" s="9"/>
      <c r="K511" s="9"/>
      <c r="L511" s="9"/>
      <c r="M511" s="9"/>
      <c r="N511" s="9"/>
      <c r="O511" s="9"/>
      <c r="P511" s="9"/>
    </row>
    <row r="512" spans="1:16" s="1" customFormat="1" x14ac:dyDescent="0.25">
      <c r="A512" s="9"/>
      <c r="B512" s="9"/>
      <c r="C512" s="9"/>
      <c r="D512" s="9"/>
      <c r="E512" s="9"/>
      <c r="F512" s="9"/>
      <c r="G512" s="9"/>
      <c r="H512" s="9"/>
      <c r="I512" s="9"/>
      <c r="J512" s="9"/>
      <c r="K512" s="9"/>
      <c r="L512" s="9"/>
      <c r="M512" s="9"/>
      <c r="N512" s="9"/>
      <c r="O512" s="9"/>
      <c r="P512" s="9"/>
    </row>
    <row r="513" spans="1:16" s="1" customFormat="1" x14ac:dyDescent="0.25">
      <c r="A513" s="9"/>
      <c r="B513" s="9"/>
      <c r="C513" s="9"/>
      <c r="D513" s="9"/>
      <c r="E513" s="9"/>
      <c r="F513" s="9"/>
      <c r="G513" s="9"/>
      <c r="H513" s="9"/>
      <c r="I513" s="9"/>
      <c r="J513" s="9"/>
      <c r="K513" s="9"/>
      <c r="L513" s="9"/>
      <c r="M513" s="9"/>
      <c r="N513" s="9"/>
      <c r="O513" s="9"/>
      <c r="P513" s="9"/>
    </row>
    <row r="514" spans="1:16" x14ac:dyDescent="0.25">
      <c r="C514" s="18"/>
      <c r="D514" s="18"/>
      <c r="E514" s="18"/>
      <c r="F514" s="18"/>
      <c r="G514" s="18"/>
      <c r="K514" s="18"/>
      <c r="L514" s="18"/>
      <c r="M514" s="18"/>
      <c r="N514" s="18"/>
      <c r="O514" s="18"/>
      <c r="P514" s="18"/>
    </row>
    <row r="515" spans="1:16" x14ac:dyDescent="0.25">
      <c r="N515" s="4"/>
      <c r="O515" s="4"/>
    </row>
    <row r="516" spans="1:16" x14ac:dyDescent="0.25">
      <c r="C516" s="18"/>
      <c r="D516" s="18"/>
      <c r="E516" s="18"/>
      <c r="F516" s="18"/>
      <c r="G516" s="18"/>
      <c r="K516" s="18"/>
      <c r="L516" s="18"/>
      <c r="M516" s="18"/>
      <c r="N516" s="18"/>
      <c r="O516" s="18"/>
      <c r="P516" s="18"/>
    </row>
    <row r="517" spans="1:16" x14ac:dyDescent="0.25">
      <c r="A517" s="4"/>
      <c r="B517" s="4"/>
      <c r="C517" s="4"/>
      <c r="D517" s="4"/>
      <c r="E517" s="4"/>
      <c r="F517" s="4"/>
      <c r="G517" s="4"/>
      <c r="H517" s="4"/>
      <c r="I517" s="4"/>
      <c r="J517" s="4"/>
      <c r="K517" s="4"/>
      <c r="L517" s="4"/>
      <c r="M517" s="4"/>
      <c r="N517" s="4"/>
      <c r="O517" s="4"/>
      <c r="P517" s="4"/>
    </row>
    <row r="518" spans="1:16" x14ac:dyDescent="0.25">
      <c r="A518" s="4"/>
      <c r="B518" s="4"/>
      <c r="C518" s="17"/>
      <c r="D518" s="17"/>
      <c r="E518" s="17"/>
      <c r="F518" s="17"/>
      <c r="G518" s="17"/>
      <c r="H518" s="4"/>
      <c r="I518" s="4"/>
      <c r="J518" s="4"/>
      <c r="K518" s="17"/>
      <c r="L518" s="17"/>
      <c r="M518" s="17"/>
      <c r="N518" s="17"/>
      <c r="O518" s="17"/>
      <c r="P518" s="17"/>
    </row>
    <row r="519" spans="1:16" x14ac:dyDescent="0.25">
      <c r="A519" s="4"/>
      <c r="B519" s="4"/>
      <c r="C519" s="17"/>
      <c r="D519" s="17"/>
      <c r="E519" s="17"/>
      <c r="F519" s="17"/>
      <c r="G519" s="17"/>
      <c r="H519" s="4"/>
      <c r="I519" s="4"/>
      <c r="J519" s="4"/>
      <c r="K519" s="17"/>
      <c r="L519" s="17"/>
      <c r="M519" s="17"/>
      <c r="N519" s="17"/>
      <c r="O519" s="17"/>
      <c r="P519" s="17"/>
    </row>
    <row r="520" spans="1:16" x14ac:dyDescent="0.25">
      <c r="A520" s="4"/>
      <c r="B520" s="4"/>
      <c r="C520" s="17"/>
      <c r="D520" s="17"/>
      <c r="E520" s="17"/>
      <c r="F520" s="17"/>
      <c r="G520" s="17"/>
      <c r="H520" s="4"/>
      <c r="I520" s="4"/>
      <c r="J520" s="4"/>
      <c r="K520" s="17"/>
      <c r="L520" s="17"/>
      <c r="M520" s="17"/>
      <c r="N520" s="17"/>
      <c r="O520" s="17"/>
      <c r="P520" s="17"/>
    </row>
    <row r="521" spans="1:16" x14ac:dyDescent="0.25">
      <c r="A521" s="4"/>
      <c r="B521" s="4"/>
      <c r="C521" s="6"/>
      <c r="D521" s="6"/>
      <c r="E521" s="6"/>
      <c r="F521" s="6"/>
      <c r="G521" s="6"/>
      <c r="H521" s="4"/>
      <c r="I521" s="4"/>
      <c r="J521" s="4"/>
      <c r="K521" s="6"/>
      <c r="L521" s="6"/>
      <c r="M521" s="6"/>
      <c r="N521" s="6"/>
      <c r="O521" s="6"/>
      <c r="P521" s="6"/>
    </row>
    <row r="522" spans="1:16" x14ac:dyDescent="0.25">
      <c r="A522" s="4"/>
      <c r="B522" s="4"/>
      <c r="C522" s="6"/>
      <c r="D522" s="6"/>
      <c r="E522" s="6"/>
      <c r="F522" s="6"/>
      <c r="G522" s="6"/>
      <c r="H522" s="4"/>
      <c r="I522" s="4"/>
      <c r="J522" s="4"/>
      <c r="K522" s="6"/>
      <c r="L522" s="6"/>
      <c r="M522" s="6"/>
      <c r="N522" s="6"/>
      <c r="O522" s="6"/>
      <c r="P522" s="6"/>
    </row>
    <row r="523" spans="1:16" x14ac:dyDescent="0.25">
      <c r="A523" s="4"/>
      <c r="B523" s="4"/>
      <c r="C523" s="6"/>
      <c r="D523" s="6"/>
      <c r="E523" s="6"/>
      <c r="F523" s="6"/>
      <c r="G523" s="6"/>
      <c r="H523" s="4"/>
      <c r="I523" s="4"/>
      <c r="J523" s="4"/>
      <c r="K523" s="6"/>
      <c r="L523" s="6"/>
      <c r="M523" s="6"/>
      <c r="N523" s="6"/>
      <c r="O523" s="6"/>
      <c r="P523" s="6"/>
    </row>
    <row r="524" spans="1:16" x14ac:dyDescent="0.25">
      <c r="A524" s="4"/>
      <c r="B524" s="4"/>
      <c r="C524" s="6"/>
      <c r="D524" s="6"/>
      <c r="E524" s="6"/>
      <c r="F524" s="6"/>
      <c r="G524" s="6"/>
      <c r="H524" s="4"/>
      <c r="I524" s="4"/>
      <c r="J524" s="4"/>
      <c r="K524" s="6"/>
      <c r="L524" s="6"/>
      <c r="M524" s="6"/>
      <c r="N524" s="6"/>
      <c r="O524" s="6"/>
      <c r="P524" s="6"/>
    </row>
    <row r="525" spans="1:16" x14ac:dyDescent="0.25">
      <c r="A525" s="4"/>
      <c r="B525" s="4"/>
      <c r="C525" s="6"/>
      <c r="D525" s="6"/>
      <c r="E525" s="6"/>
      <c r="F525" s="6"/>
      <c r="G525" s="6"/>
      <c r="H525" s="4"/>
      <c r="I525" s="4"/>
      <c r="J525" s="4"/>
      <c r="K525" s="6"/>
      <c r="L525" s="6"/>
      <c r="M525" s="6"/>
      <c r="N525" s="6"/>
      <c r="O525" s="6"/>
      <c r="P525" s="6"/>
    </row>
    <row r="526" spans="1:16" x14ac:dyDescent="0.25">
      <c r="A526" s="4"/>
      <c r="B526" s="4"/>
      <c r="C526" s="6"/>
      <c r="D526" s="6"/>
      <c r="E526" s="6"/>
      <c r="F526" s="6"/>
      <c r="G526" s="6"/>
      <c r="H526" s="4"/>
      <c r="I526" s="4"/>
      <c r="J526" s="4"/>
      <c r="K526" s="6"/>
      <c r="L526" s="6"/>
      <c r="M526" s="6"/>
      <c r="N526" s="6"/>
      <c r="O526" s="6"/>
      <c r="P526" s="6"/>
    </row>
    <row r="527" spans="1:16" x14ac:dyDescent="0.25">
      <c r="A527" s="4"/>
      <c r="B527" s="4"/>
      <c r="C527" s="6"/>
      <c r="D527" s="6"/>
      <c r="E527" s="6"/>
      <c r="F527" s="6"/>
      <c r="G527" s="6"/>
      <c r="H527" s="4"/>
      <c r="I527" s="4"/>
      <c r="J527" s="4"/>
      <c r="K527" s="6"/>
      <c r="L527" s="6"/>
      <c r="M527" s="6"/>
      <c r="N527" s="6"/>
      <c r="O527" s="6"/>
      <c r="P527" s="6"/>
    </row>
    <row r="528" spans="1:16" x14ac:dyDescent="0.25">
      <c r="A528" s="4"/>
      <c r="B528" s="4"/>
      <c r="C528" s="6"/>
      <c r="D528" s="6"/>
      <c r="E528" s="6"/>
      <c r="F528" s="6"/>
      <c r="G528" s="6"/>
      <c r="H528" s="4"/>
      <c r="I528" s="4"/>
      <c r="J528" s="4"/>
      <c r="K528" s="6"/>
      <c r="L528" s="6"/>
      <c r="M528" s="6"/>
      <c r="N528" s="6"/>
      <c r="O528" s="6"/>
      <c r="P528" s="6"/>
    </row>
    <row r="529" spans="1:16" x14ac:dyDescent="0.25">
      <c r="A529" s="4"/>
      <c r="B529" s="4"/>
      <c r="C529" s="6"/>
      <c r="D529" s="6"/>
      <c r="E529" s="6"/>
      <c r="F529" s="6"/>
      <c r="G529" s="6"/>
      <c r="H529" s="4"/>
      <c r="I529" s="4"/>
      <c r="J529" s="4"/>
      <c r="K529" s="6"/>
      <c r="L529" s="6"/>
      <c r="M529" s="6"/>
      <c r="N529" s="6"/>
      <c r="O529" s="6"/>
      <c r="P529" s="6"/>
    </row>
    <row r="530" spans="1:16" x14ac:dyDescent="0.25">
      <c r="A530" s="4"/>
      <c r="B530" s="4"/>
      <c r="C530" s="6"/>
      <c r="D530" s="6"/>
      <c r="E530" s="6"/>
      <c r="F530" s="6"/>
      <c r="G530" s="6"/>
      <c r="H530" s="4"/>
      <c r="I530" s="4"/>
      <c r="J530" s="4"/>
      <c r="K530" s="6"/>
      <c r="L530" s="6"/>
      <c r="M530" s="6"/>
      <c r="N530" s="6"/>
      <c r="O530" s="6"/>
      <c r="P530" s="6"/>
    </row>
    <row r="531" spans="1:16" x14ac:dyDescent="0.25">
      <c r="A531" s="4"/>
      <c r="B531" s="4"/>
      <c r="C531" s="6"/>
      <c r="D531" s="6"/>
      <c r="E531" s="6"/>
      <c r="F531" s="6"/>
      <c r="G531" s="6"/>
      <c r="H531" s="4"/>
      <c r="I531" s="4"/>
      <c r="J531" s="4"/>
      <c r="K531" s="6"/>
      <c r="L531" s="6"/>
      <c r="M531" s="6"/>
      <c r="N531" s="6"/>
      <c r="O531" s="6"/>
      <c r="P531" s="6"/>
    </row>
    <row r="532" spans="1:16" x14ac:dyDescent="0.25">
      <c r="A532" s="215" t="s">
        <v>30</v>
      </c>
      <c r="B532" s="215"/>
      <c r="C532" s="215"/>
      <c r="D532" s="215"/>
      <c r="E532" s="215"/>
      <c r="F532" s="215"/>
      <c r="G532" s="215"/>
      <c r="H532" s="215"/>
      <c r="I532" s="215"/>
      <c r="J532" s="215"/>
      <c r="K532" s="215"/>
      <c r="L532" s="215"/>
      <c r="M532" s="215"/>
      <c r="N532" s="215"/>
      <c r="O532" s="215"/>
      <c r="P532" s="215"/>
    </row>
  </sheetData>
  <mergeCells count="990">
    <mergeCell ref="N245:P245"/>
    <mergeCell ref="N247:P247"/>
    <mergeCell ref="N248:P248"/>
    <mergeCell ref="L393:P393"/>
    <mergeCell ref="I394:K394"/>
    <mergeCell ref="K63:P63"/>
    <mergeCell ref="K64:P64"/>
    <mergeCell ref="K65:P65"/>
    <mergeCell ref="K66:P66"/>
    <mergeCell ref="K67:P67"/>
    <mergeCell ref="K68:P68"/>
    <mergeCell ref="K74:P74"/>
    <mergeCell ref="A70:J70"/>
    <mergeCell ref="A63:J63"/>
    <mergeCell ref="A64:J64"/>
    <mergeCell ref="A65:J65"/>
    <mergeCell ref="A66:J66"/>
    <mergeCell ref="L382:P382"/>
    <mergeCell ref="A383:H383"/>
    <mergeCell ref="A380:H380"/>
    <mergeCell ref="A387:H387"/>
    <mergeCell ref="A382:H382"/>
    <mergeCell ref="L377:P377"/>
    <mergeCell ref="A381:H381"/>
    <mergeCell ref="A388:H388"/>
    <mergeCell ref="A67:J67"/>
    <mergeCell ref="A68:J68"/>
    <mergeCell ref="K75:P75"/>
    <mergeCell ref="K76:P76"/>
    <mergeCell ref="A369:F369"/>
    <mergeCell ref="A307:P307"/>
    <mergeCell ref="G331:H331"/>
    <mergeCell ref="G332:H332"/>
    <mergeCell ref="I377:K377"/>
    <mergeCell ref="I378:K378"/>
    <mergeCell ref="I379:K379"/>
    <mergeCell ref="K371:P371"/>
    <mergeCell ref="G371:J371"/>
    <mergeCell ref="K372:P372"/>
    <mergeCell ref="K373:P373"/>
    <mergeCell ref="G372:J372"/>
    <mergeCell ref="L407:P407"/>
    <mergeCell ref="I398:K398"/>
    <mergeCell ref="I399:K399"/>
    <mergeCell ref="I403:K403"/>
    <mergeCell ref="I404:K404"/>
    <mergeCell ref="I405:K405"/>
    <mergeCell ref="I406:K406"/>
    <mergeCell ref="I407:K407"/>
    <mergeCell ref="I400:K400"/>
    <mergeCell ref="L398:P398"/>
    <mergeCell ref="L399:P399"/>
    <mergeCell ref="L400:P400"/>
    <mergeCell ref="I401:K401"/>
    <mergeCell ref="I402:K402"/>
    <mergeCell ref="L405:P405"/>
    <mergeCell ref="L406:P406"/>
    <mergeCell ref="L395:P395"/>
    <mergeCell ref="I395:K395"/>
    <mergeCell ref="L391:P391"/>
    <mergeCell ref="L392:P392"/>
    <mergeCell ref="A395:H395"/>
    <mergeCell ref="L378:P378"/>
    <mergeCell ref="L394:P394"/>
    <mergeCell ref="L380:P380"/>
    <mergeCell ref="L381:P381"/>
    <mergeCell ref="A389:H389"/>
    <mergeCell ref="A384:H384"/>
    <mergeCell ref="A385:H385"/>
    <mergeCell ref="A392:H392"/>
    <mergeCell ref="A393:H393"/>
    <mergeCell ref="L386:P386"/>
    <mergeCell ref="L387:P387"/>
    <mergeCell ref="L388:P388"/>
    <mergeCell ref="L389:P389"/>
    <mergeCell ref="L390:P390"/>
    <mergeCell ref="I381:K381"/>
    <mergeCell ref="I382:K382"/>
    <mergeCell ref="A386:H386"/>
    <mergeCell ref="J354:P354"/>
    <mergeCell ref="A348:P348"/>
    <mergeCell ref="A339:P339"/>
    <mergeCell ref="I380:K380"/>
    <mergeCell ref="I333:J333"/>
    <mergeCell ref="A379:H379"/>
    <mergeCell ref="I376:K376"/>
    <mergeCell ref="A349:P349"/>
    <mergeCell ref="A337:P337"/>
    <mergeCell ref="A356:P356"/>
    <mergeCell ref="A355:P355"/>
    <mergeCell ref="K365:P365"/>
    <mergeCell ref="K370:P370"/>
    <mergeCell ref="A365:F365"/>
    <mergeCell ref="G368:J368"/>
    <mergeCell ref="G369:J369"/>
    <mergeCell ref="G370:J370"/>
    <mergeCell ref="L376:P376"/>
    <mergeCell ref="G373:J373"/>
    <mergeCell ref="K369:P369"/>
    <mergeCell ref="A376:H376"/>
    <mergeCell ref="A377:H377"/>
    <mergeCell ref="A378:H378"/>
    <mergeCell ref="A358:I358"/>
    <mergeCell ref="N251:P251"/>
    <mergeCell ref="A292:E292"/>
    <mergeCell ref="A293:E293"/>
    <mergeCell ref="L293:P293"/>
    <mergeCell ref="L379:P379"/>
    <mergeCell ref="L385:P385"/>
    <mergeCell ref="I393:K393"/>
    <mergeCell ref="A368:F368"/>
    <mergeCell ref="J359:P359"/>
    <mergeCell ref="A360:I360"/>
    <mergeCell ref="J360:P360"/>
    <mergeCell ref="A359:I359"/>
    <mergeCell ref="K366:P366"/>
    <mergeCell ref="K367:P367"/>
    <mergeCell ref="K368:P368"/>
    <mergeCell ref="I391:K391"/>
    <mergeCell ref="I392:K392"/>
    <mergeCell ref="I390:K390"/>
    <mergeCell ref="A390:H390"/>
    <mergeCell ref="A391:H391"/>
    <mergeCell ref="I388:K388"/>
    <mergeCell ref="I389:K389"/>
    <mergeCell ref="I335:J335"/>
    <mergeCell ref="M331:P331"/>
    <mergeCell ref="A297:E297"/>
    <mergeCell ref="A298:E298"/>
    <mergeCell ref="F296:H296"/>
    <mergeCell ref="A290:P290"/>
    <mergeCell ref="A264:P264"/>
    <mergeCell ref="A284:G284"/>
    <mergeCell ref="A291:P291"/>
    <mergeCell ref="A279:G279"/>
    <mergeCell ref="H280:P280"/>
    <mergeCell ref="I293:K293"/>
    <mergeCell ref="I294:K294"/>
    <mergeCell ref="A273:D273"/>
    <mergeCell ref="A285:P285"/>
    <mergeCell ref="A280:G280"/>
    <mergeCell ref="A276:P276"/>
    <mergeCell ref="A283:G283"/>
    <mergeCell ref="A277:P277"/>
    <mergeCell ref="A282:G282"/>
    <mergeCell ref="L274:P274"/>
    <mergeCell ref="F294:H294"/>
    <mergeCell ref="E273:F273"/>
    <mergeCell ref="A278:P278"/>
    <mergeCell ref="A294:E294"/>
    <mergeCell ref="A286:P286"/>
    <mergeCell ref="L231:P231"/>
    <mergeCell ref="L232:P232"/>
    <mergeCell ref="F248:G248"/>
    <mergeCell ref="F249:G249"/>
    <mergeCell ref="F250:G250"/>
    <mergeCell ref="F251:G251"/>
    <mergeCell ref="L245:M245"/>
    <mergeCell ref="L247:M247"/>
    <mergeCell ref="L248:M248"/>
    <mergeCell ref="H247:I247"/>
    <mergeCell ref="L234:P234"/>
    <mergeCell ref="A238:K238"/>
    <mergeCell ref="L238:P238"/>
    <mergeCell ref="A241:P241"/>
    <mergeCell ref="A244:P244"/>
    <mergeCell ref="L240:P240"/>
    <mergeCell ref="L239:P239"/>
    <mergeCell ref="L237:P237"/>
    <mergeCell ref="A237:K237"/>
    <mergeCell ref="L236:P236"/>
    <mergeCell ref="A236:K236"/>
    <mergeCell ref="L235:P235"/>
    <mergeCell ref="N249:P249"/>
    <mergeCell ref="N250:P250"/>
    <mergeCell ref="A179:I179"/>
    <mergeCell ref="J164:K164"/>
    <mergeCell ref="A172:I172"/>
    <mergeCell ref="J162:K162"/>
    <mergeCell ref="J156:K156"/>
    <mergeCell ref="A163:I163"/>
    <mergeCell ref="J153:K153"/>
    <mergeCell ref="J154:K154"/>
    <mergeCell ref="A233:K233"/>
    <mergeCell ref="A231:K231"/>
    <mergeCell ref="J187:K187"/>
    <mergeCell ref="A228:K228"/>
    <mergeCell ref="L228:P228"/>
    <mergeCell ref="A232:K232"/>
    <mergeCell ref="L168:P168"/>
    <mergeCell ref="A186:I186"/>
    <mergeCell ref="A168:K168"/>
    <mergeCell ref="J181:K181"/>
    <mergeCell ref="J184:K184"/>
    <mergeCell ref="J185:K185"/>
    <mergeCell ref="L176:P181"/>
    <mergeCell ref="A177:I177"/>
    <mergeCell ref="A178:I178"/>
    <mergeCell ref="A182:K182"/>
    <mergeCell ref="L182:P182"/>
    <mergeCell ref="J183:K183"/>
    <mergeCell ref="A183:I183"/>
    <mergeCell ref="J186:K186"/>
    <mergeCell ref="A181:I181"/>
    <mergeCell ref="A180:I180"/>
    <mergeCell ref="A170:I170"/>
    <mergeCell ref="J169:K169"/>
    <mergeCell ref="J178:K178"/>
    <mergeCell ref="J179:K179"/>
    <mergeCell ref="A151:I151"/>
    <mergeCell ref="A152:I152"/>
    <mergeCell ref="A153:I153"/>
    <mergeCell ref="J166:K166"/>
    <mergeCell ref="L158:P158"/>
    <mergeCell ref="J176:K176"/>
    <mergeCell ref="A173:I173"/>
    <mergeCell ref="A174:I174"/>
    <mergeCell ref="J170:K170"/>
    <mergeCell ref="A176:I176"/>
    <mergeCell ref="A169:I169"/>
    <mergeCell ref="L159:P160"/>
    <mergeCell ref="A155:I155"/>
    <mergeCell ref="J155:K155"/>
    <mergeCell ref="L175:P175"/>
    <mergeCell ref="A164:I164"/>
    <mergeCell ref="J157:K157"/>
    <mergeCell ref="A166:I166"/>
    <mergeCell ref="A167:I167"/>
    <mergeCell ref="A159:I159"/>
    <mergeCell ref="A160:I160"/>
    <mergeCell ref="A162:I162"/>
    <mergeCell ref="A158:K158"/>
    <mergeCell ref="L137:P141"/>
    <mergeCell ref="A142:K142"/>
    <mergeCell ref="L142:P142"/>
    <mergeCell ref="L162:P167"/>
    <mergeCell ref="J152:K152"/>
    <mergeCell ref="J141:K141"/>
    <mergeCell ref="A145:K145"/>
    <mergeCell ref="A146:I146"/>
    <mergeCell ref="A147:I147"/>
    <mergeCell ref="A148:I148"/>
    <mergeCell ref="J159:K159"/>
    <mergeCell ref="J160:K160"/>
    <mergeCell ref="J163:K163"/>
    <mergeCell ref="J138:K138"/>
    <mergeCell ref="J167:K167"/>
    <mergeCell ref="A144:P144"/>
    <mergeCell ref="J149:K149"/>
    <mergeCell ref="J151:K151"/>
    <mergeCell ref="A154:I154"/>
    <mergeCell ref="J165:K165"/>
    <mergeCell ref="A161:K161"/>
    <mergeCell ref="A156:I156"/>
    <mergeCell ref="A157:I157"/>
    <mergeCell ref="A289:P289"/>
    <mergeCell ref="F292:H292"/>
    <mergeCell ref="L275:P275"/>
    <mergeCell ref="A275:K275"/>
    <mergeCell ref="H282:P282"/>
    <mergeCell ref="H283:P283"/>
    <mergeCell ref="I292:K292"/>
    <mergeCell ref="L273:P273"/>
    <mergeCell ref="F245:G245"/>
    <mergeCell ref="F247:G247"/>
    <mergeCell ref="A253:P253"/>
    <mergeCell ref="L249:M249"/>
    <mergeCell ref="L250:M250"/>
    <mergeCell ref="G272:K272"/>
    <mergeCell ref="A266:P267"/>
    <mergeCell ref="A261:P261"/>
    <mergeCell ref="A248:E248"/>
    <mergeCell ref="A249:E249"/>
    <mergeCell ref="M258:P258"/>
    <mergeCell ref="A270:P270"/>
    <mergeCell ref="A269:P269"/>
    <mergeCell ref="A262:P262"/>
    <mergeCell ref="F256:G256"/>
    <mergeCell ref="H256:I256"/>
    <mergeCell ref="A246:P246"/>
    <mergeCell ref="A252:P252"/>
    <mergeCell ref="A258:D258"/>
    <mergeCell ref="A259:D259"/>
    <mergeCell ref="E272:F272"/>
    <mergeCell ref="A272:D272"/>
    <mergeCell ref="L251:M251"/>
    <mergeCell ref="J249:K249"/>
    <mergeCell ref="A414:P414"/>
    <mergeCell ref="G326:H326"/>
    <mergeCell ref="A357:P357"/>
    <mergeCell ref="J352:P352"/>
    <mergeCell ref="A333:D333"/>
    <mergeCell ref="M330:P330"/>
    <mergeCell ref="M333:P333"/>
    <mergeCell ref="A340:P340"/>
    <mergeCell ref="A351:P351"/>
    <mergeCell ref="A332:D332"/>
    <mergeCell ref="E331:F331"/>
    <mergeCell ref="E332:F332"/>
    <mergeCell ref="A342:P342"/>
    <mergeCell ref="A336:P336"/>
    <mergeCell ref="I331:J331"/>
    <mergeCell ref="I332:J332"/>
    <mergeCell ref="A309:P309"/>
    <mergeCell ref="A313:P313"/>
    <mergeCell ref="E329:F329"/>
    <mergeCell ref="E325:F325"/>
    <mergeCell ref="A320:P320"/>
    <mergeCell ref="M324:P324"/>
    <mergeCell ref="A328:D328"/>
    <mergeCell ref="A311:P311"/>
    <mergeCell ref="A312:P312"/>
    <mergeCell ref="A324:D324"/>
    <mergeCell ref="M325:P325"/>
    <mergeCell ref="G324:H324"/>
    <mergeCell ref="I324:J324"/>
    <mergeCell ref="K324:L324"/>
    <mergeCell ref="K325:L325"/>
    <mergeCell ref="K326:L326"/>
    <mergeCell ref="G325:H325"/>
    <mergeCell ref="A325:D325"/>
    <mergeCell ref="A326:D326"/>
    <mergeCell ref="A314:P314"/>
    <mergeCell ref="A310:P310"/>
    <mergeCell ref="G329:H329"/>
    <mergeCell ref="A329:D329"/>
    <mergeCell ref="K330:L330"/>
    <mergeCell ref="A327:D327"/>
    <mergeCell ref="A323:P323"/>
    <mergeCell ref="A321:P321"/>
    <mergeCell ref="A319:P319"/>
    <mergeCell ref="A315:P315"/>
    <mergeCell ref="A322:P322"/>
    <mergeCell ref="A316:P316"/>
    <mergeCell ref="K328:L328"/>
    <mergeCell ref="I325:J325"/>
    <mergeCell ref="I326:J326"/>
    <mergeCell ref="I327:J327"/>
    <mergeCell ref="I328:J328"/>
    <mergeCell ref="A318:P318"/>
    <mergeCell ref="M327:P327"/>
    <mergeCell ref="M328:P328"/>
    <mergeCell ref="M329:P329"/>
    <mergeCell ref="K329:L329"/>
    <mergeCell ref="I329:J329"/>
    <mergeCell ref="A330:D330"/>
    <mergeCell ref="E330:F330"/>
    <mergeCell ref="I330:J330"/>
    <mergeCell ref="J358:P358"/>
    <mergeCell ref="A347:P347"/>
    <mergeCell ref="A341:P341"/>
    <mergeCell ref="A401:H401"/>
    <mergeCell ref="A402:H402"/>
    <mergeCell ref="A403:H403"/>
    <mergeCell ref="A404:H404"/>
    <mergeCell ref="A416:K416"/>
    <mergeCell ref="G330:H330"/>
    <mergeCell ref="M332:P332"/>
    <mergeCell ref="A331:D331"/>
    <mergeCell ref="I383:K383"/>
    <mergeCell ref="I384:K384"/>
    <mergeCell ref="I385:K385"/>
    <mergeCell ref="I386:K386"/>
    <mergeCell ref="I387:K387"/>
    <mergeCell ref="A361:P361"/>
    <mergeCell ref="G365:J365"/>
    <mergeCell ref="G366:J366"/>
    <mergeCell ref="G367:J367"/>
    <mergeCell ref="L383:P383"/>
    <mergeCell ref="L384:P384"/>
    <mergeCell ref="A354:I354"/>
    <mergeCell ref="M335:P335"/>
    <mergeCell ref="E333:F333"/>
    <mergeCell ref="E334:F334"/>
    <mergeCell ref="E335:F335"/>
    <mergeCell ref="A370:F370"/>
    <mergeCell ref="A415:P415"/>
    <mergeCell ref="A366:F366"/>
    <mergeCell ref="A408:P408"/>
    <mergeCell ref="A364:P364"/>
    <mergeCell ref="A84:P84"/>
    <mergeCell ref="A85:P85"/>
    <mergeCell ref="H201:J201"/>
    <mergeCell ref="H202:J202"/>
    <mergeCell ref="H203:J203"/>
    <mergeCell ref="H204:J204"/>
    <mergeCell ref="H212:J212"/>
    <mergeCell ref="A187:I187"/>
    <mergeCell ref="A184:I184"/>
    <mergeCell ref="K203:P203"/>
    <mergeCell ref="K202:P202"/>
    <mergeCell ref="H200:J200"/>
    <mergeCell ref="A196:P196"/>
    <mergeCell ref="K211:P211"/>
    <mergeCell ref="A211:G211"/>
    <mergeCell ref="A212:G212"/>
    <mergeCell ref="A204:G204"/>
    <mergeCell ref="H205:J205"/>
    <mergeCell ref="A114:P114"/>
    <mergeCell ref="A140:I140"/>
    <mergeCell ref="L161:P161"/>
    <mergeCell ref="A116:P116"/>
    <mergeCell ref="A101:P101"/>
    <mergeCell ref="J177:K177"/>
    <mergeCell ref="A102:P102"/>
    <mergeCell ref="A103:P103"/>
    <mergeCell ref="A104:P104"/>
    <mergeCell ref="A171:I171"/>
    <mergeCell ref="J171:K171"/>
    <mergeCell ref="J172:K172"/>
    <mergeCell ref="J173:K173"/>
    <mergeCell ref="J174:K174"/>
    <mergeCell ref="L169:P174"/>
    <mergeCell ref="A175:K175"/>
    <mergeCell ref="K197:P197"/>
    <mergeCell ref="H198:J198"/>
    <mergeCell ref="L125:P125"/>
    <mergeCell ref="A165:I165"/>
    <mergeCell ref="J140:K140"/>
    <mergeCell ref="A124:P124"/>
    <mergeCell ref="A185:I185"/>
    <mergeCell ref="A23:P23"/>
    <mergeCell ref="A17:P17"/>
    <mergeCell ref="A18:P18"/>
    <mergeCell ref="A19:P19"/>
    <mergeCell ref="A20:P20"/>
    <mergeCell ref="A21:P21"/>
    <mergeCell ref="A22:P22"/>
    <mergeCell ref="A24:P24"/>
    <mergeCell ref="A95:P95"/>
    <mergeCell ref="A26:P26"/>
    <mergeCell ref="A27:P27"/>
    <mergeCell ref="A30:P30"/>
    <mergeCell ref="L31:P31"/>
    <mergeCell ref="L32:P32"/>
    <mergeCell ref="L33:P33"/>
    <mergeCell ref="A34:K34"/>
    <mergeCell ref="L34:P34"/>
    <mergeCell ref="A69:J69"/>
    <mergeCell ref="L54:P54"/>
    <mergeCell ref="L55:P55"/>
    <mergeCell ref="A133:I133"/>
    <mergeCell ref="A119:P119"/>
    <mergeCell ref="A109:P109"/>
    <mergeCell ref="L183:P187"/>
    <mergeCell ref="A29:P29"/>
    <mergeCell ref="A28:P28"/>
    <mergeCell ref="A33:D33"/>
    <mergeCell ref="A25:P25"/>
    <mergeCell ref="E32:F32"/>
    <mergeCell ref="E33:F33"/>
    <mergeCell ref="G31:K31"/>
    <mergeCell ref="G32:K32"/>
    <mergeCell ref="G33:K33"/>
    <mergeCell ref="A71:J71"/>
    <mergeCell ref="A72:J72"/>
    <mergeCell ref="A73:J73"/>
    <mergeCell ref="A43:P43"/>
    <mergeCell ref="A44:P44"/>
    <mergeCell ref="A40:P40"/>
    <mergeCell ref="A47:P47"/>
    <mergeCell ref="A51:P51"/>
    <mergeCell ref="L53:P53"/>
    <mergeCell ref="E31:F31"/>
    <mergeCell ref="G54:K54"/>
    <mergeCell ref="G55:K55"/>
    <mergeCell ref="K61:P61"/>
    <mergeCell ref="A61:J61"/>
    <mergeCell ref="A1:P1"/>
    <mergeCell ref="A2:P2"/>
    <mergeCell ref="A4:P4"/>
    <mergeCell ref="A11:P11"/>
    <mergeCell ref="A12:P12"/>
    <mergeCell ref="A13:P13"/>
    <mergeCell ref="A14:P14"/>
    <mergeCell ref="A15:P15"/>
    <mergeCell ref="A16:P16"/>
    <mergeCell ref="A5:P5"/>
    <mergeCell ref="A6:P6"/>
    <mergeCell ref="A7:P7"/>
    <mergeCell ref="A8:P8"/>
    <mergeCell ref="A9:P9"/>
    <mergeCell ref="A10:P10"/>
    <mergeCell ref="A3:P3"/>
    <mergeCell ref="A31:D31"/>
    <mergeCell ref="A32:D32"/>
    <mergeCell ref="A50:P50"/>
    <mergeCell ref="A53:D53"/>
    <mergeCell ref="E53:F53"/>
    <mergeCell ref="G53:K53"/>
    <mergeCell ref="A42:P42"/>
    <mergeCell ref="A38:P38"/>
    <mergeCell ref="A45:P45"/>
    <mergeCell ref="A46:P46"/>
    <mergeCell ref="A48:P48"/>
    <mergeCell ref="A52:P52"/>
    <mergeCell ref="A41:P41"/>
    <mergeCell ref="A49:P49"/>
    <mergeCell ref="A36:P36"/>
    <mergeCell ref="A37:P37"/>
    <mergeCell ref="A39:P39"/>
    <mergeCell ref="A35:P35"/>
    <mergeCell ref="A295:E295"/>
    <mergeCell ref="A375:P375"/>
    <mergeCell ref="A362:P362"/>
    <mergeCell ref="A413:P413"/>
    <mergeCell ref="L416:P416"/>
    <mergeCell ref="A372:F372"/>
    <mergeCell ref="A407:H407"/>
    <mergeCell ref="A398:H398"/>
    <mergeCell ref="A399:H399"/>
    <mergeCell ref="A400:H400"/>
    <mergeCell ref="I297:K297"/>
    <mergeCell ref="A405:H405"/>
    <mergeCell ref="A406:H406"/>
    <mergeCell ref="A394:H394"/>
    <mergeCell ref="L401:P401"/>
    <mergeCell ref="L402:P402"/>
    <mergeCell ref="L403:P403"/>
    <mergeCell ref="L404:P404"/>
    <mergeCell ref="I302:K302"/>
    <mergeCell ref="L302:P302"/>
    <mergeCell ref="E328:F328"/>
    <mergeCell ref="A317:P317"/>
    <mergeCell ref="A396:P396"/>
    <mergeCell ref="A397:P397"/>
    <mergeCell ref="F295:H295"/>
    <mergeCell ref="I298:K298"/>
    <mergeCell ref="I299:K299"/>
    <mergeCell ref="F297:H297"/>
    <mergeCell ref="F298:H298"/>
    <mergeCell ref="F299:H299"/>
    <mergeCell ref="F300:H300"/>
    <mergeCell ref="F305:H305"/>
    <mergeCell ref="L298:P298"/>
    <mergeCell ref="L299:P299"/>
    <mergeCell ref="I295:K295"/>
    <mergeCell ref="L303:P303"/>
    <mergeCell ref="L304:P304"/>
    <mergeCell ref="I305:K305"/>
    <mergeCell ref="L305:P305"/>
    <mergeCell ref="A305:E305"/>
    <mergeCell ref="L306:P306"/>
    <mergeCell ref="L296:P296"/>
    <mergeCell ref="I296:K296"/>
    <mergeCell ref="I300:K300"/>
    <mergeCell ref="I304:K304"/>
    <mergeCell ref="A306:K306"/>
    <mergeCell ref="E326:F326"/>
    <mergeCell ref="E324:F324"/>
    <mergeCell ref="L300:P300"/>
    <mergeCell ref="I303:K303"/>
    <mergeCell ref="F303:H303"/>
    <mergeCell ref="A302:E302"/>
    <mergeCell ref="F302:H302"/>
    <mergeCell ref="A303:E303"/>
    <mergeCell ref="A304:E304"/>
    <mergeCell ref="L297:P297"/>
    <mergeCell ref="A296:E296"/>
    <mergeCell ref="F304:H304"/>
    <mergeCell ref="A301:P301"/>
    <mergeCell ref="A299:E299"/>
    <mergeCell ref="A300:E300"/>
    <mergeCell ref="M326:P326"/>
    <mergeCell ref="A308:P308"/>
    <mergeCell ref="A426:K426"/>
    <mergeCell ref="A423:K423"/>
    <mergeCell ref="L418:P418"/>
    <mergeCell ref="A419:K419"/>
    <mergeCell ref="L419:P419"/>
    <mergeCell ref="A422:K422"/>
    <mergeCell ref="L422:P422"/>
    <mergeCell ref="L417:P417"/>
    <mergeCell ref="A418:K418"/>
    <mergeCell ref="A420:K420"/>
    <mergeCell ref="L420:P420"/>
    <mergeCell ref="A421:K421"/>
    <mergeCell ref="L421:P421"/>
    <mergeCell ref="A417:K417"/>
    <mergeCell ref="M334:P334"/>
    <mergeCell ref="A425:K425"/>
    <mergeCell ref="L425:P425"/>
    <mergeCell ref="L423:P423"/>
    <mergeCell ref="A424:K424"/>
    <mergeCell ref="L424:P424"/>
    <mergeCell ref="A409:P410"/>
    <mergeCell ref="A411:P411"/>
    <mergeCell ref="A412:P412"/>
    <mergeCell ref="A373:F373"/>
    <mergeCell ref="A374:P374"/>
    <mergeCell ref="A367:F367"/>
    <mergeCell ref="A344:P344"/>
    <mergeCell ref="A345:P345"/>
    <mergeCell ref="A343:P343"/>
    <mergeCell ref="A334:D334"/>
    <mergeCell ref="A335:D335"/>
    <mergeCell ref="A353:I353"/>
    <mergeCell ref="A346:P346"/>
    <mergeCell ref="A338:P338"/>
    <mergeCell ref="A350:P350"/>
    <mergeCell ref="A363:P363"/>
    <mergeCell ref="J353:P353"/>
    <mergeCell ref="A352:I352"/>
    <mergeCell ref="L429:P429"/>
    <mergeCell ref="A427:K427"/>
    <mergeCell ref="L427:P427"/>
    <mergeCell ref="L426:P426"/>
    <mergeCell ref="L441:P441"/>
    <mergeCell ref="A443:K443"/>
    <mergeCell ref="L443:P443"/>
    <mergeCell ref="A441:K441"/>
    <mergeCell ref="A442:K442"/>
    <mergeCell ref="L442:P442"/>
    <mergeCell ref="A430:P430"/>
    <mergeCell ref="A428:K428"/>
    <mergeCell ref="A433:P433"/>
    <mergeCell ref="A438:K438"/>
    <mergeCell ref="L438:P438"/>
    <mergeCell ref="A431:P431"/>
    <mergeCell ref="L439:P439"/>
    <mergeCell ref="A440:K440"/>
    <mergeCell ref="L440:P440"/>
    <mergeCell ref="A439:K439"/>
    <mergeCell ref="L436:P436"/>
    <mergeCell ref="A432:P432"/>
    <mergeCell ref="A435:P435"/>
    <mergeCell ref="A436:K436"/>
    <mergeCell ref="L470:P470"/>
    <mergeCell ref="A480:D480"/>
    <mergeCell ref="A481:D481"/>
    <mergeCell ref="A447:K447"/>
    <mergeCell ref="L447:P447"/>
    <mergeCell ref="L445:P445"/>
    <mergeCell ref="A448:K448"/>
    <mergeCell ref="A434:P434"/>
    <mergeCell ref="A437:P437"/>
    <mergeCell ref="L448:P448"/>
    <mergeCell ref="A459:K459"/>
    <mergeCell ref="A450:K450"/>
    <mergeCell ref="A445:K445"/>
    <mergeCell ref="L459:P459"/>
    <mergeCell ref="L457:P457"/>
    <mergeCell ref="L453:P453"/>
    <mergeCell ref="L452:P452"/>
    <mergeCell ref="L451:P451"/>
    <mergeCell ref="A444:K444"/>
    <mergeCell ref="L444:P444"/>
    <mergeCell ref="L450:P450"/>
    <mergeCell ref="A449:K449"/>
    <mergeCell ref="A493:J493"/>
    <mergeCell ref="I484:K484"/>
    <mergeCell ref="G482:H482"/>
    <mergeCell ref="G483:H483"/>
    <mergeCell ref="G484:H484"/>
    <mergeCell ref="K493:P493"/>
    <mergeCell ref="A491:J491"/>
    <mergeCell ref="A486:K486"/>
    <mergeCell ref="A476:P476"/>
    <mergeCell ref="L480:P480"/>
    <mergeCell ref="L484:P484"/>
    <mergeCell ref="A477:P477"/>
    <mergeCell ref="L472:P472"/>
    <mergeCell ref="A474:P474"/>
    <mergeCell ref="K492:P492"/>
    <mergeCell ref="L483:P483"/>
    <mergeCell ref="G480:K480"/>
    <mergeCell ref="G481:K481"/>
    <mergeCell ref="A492:J492"/>
    <mergeCell ref="A479:P479"/>
    <mergeCell ref="A490:P490"/>
    <mergeCell ref="A472:K472"/>
    <mergeCell ref="A473:P473"/>
    <mergeCell ref="A475:P475"/>
    <mergeCell ref="A496:J496"/>
    <mergeCell ref="K496:P496"/>
    <mergeCell ref="K494:P494"/>
    <mergeCell ref="A494:J494"/>
    <mergeCell ref="A532:P532"/>
    <mergeCell ref="A505:J505"/>
    <mergeCell ref="A502:J502"/>
    <mergeCell ref="K502:P502"/>
    <mergeCell ref="A503:J503"/>
    <mergeCell ref="K503:P503"/>
    <mergeCell ref="A504:J504"/>
    <mergeCell ref="K504:P504"/>
    <mergeCell ref="A501:J501"/>
    <mergeCell ref="K501:P501"/>
    <mergeCell ref="A507:P507"/>
    <mergeCell ref="K505:P505"/>
    <mergeCell ref="A506:J506"/>
    <mergeCell ref="K506:P506"/>
    <mergeCell ref="A497:P497"/>
    <mergeCell ref="A498:P498"/>
    <mergeCell ref="A500:J500"/>
    <mergeCell ref="K500:P500"/>
    <mergeCell ref="K499:P499"/>
    <mergeCell ref="A499:J499"/>
    <mergeCell ref="A468:K468"/>
    <mergeCell ref="L458:P458"/>
    <mergeCell ref="A455:K455"/>
    <mergeCell ref="A456:K456"/>
    <mergeCell ref="A452:K452"/>
    <mergeCell ref="A458:K458"/>
    <mergeCell ref="L454:P454"/>
    <mergeCell ref="A460:K460"/>
    <mergeCell ref="A457:K457"/>
    <mergeCell ref="A454:K454"/>
    <mergeCell ref="A464:K464"/>
    <mergeCell ref="A463:K463"/>
    <mergeCell ref="A466:K466"/>
    <mergeCell ref="L460:P460"/>
    <mergeCell ref="A467:K467"/>
    <mergeCell ref="L456:P456"/>
    <mergeCell ref="A462:P462"/>
    <mergeCell ref="A465:K465"/>
    <mergeCell ref="A461:K461"/>
    <mergeCell ref="L465:P465"/>
    <mergeCell ref="L461:P461"/>
    <mergeCell ref="L469:P469"/>
    <mergeCell ref="A470:K470"/>
    <mergeCell ref="A483:D485"/>
    <mergeCell ref="E480:F480"/>
    <mergeCell ref="E481:F481"/>
    <mergeCell ref="I482:K482"/>
    <mergeCell ref="K331:L331"/>
    <mergeCell ref="K332:L332"/>
    <mergeCell ref="K333:L333"/>
    <mergeCell ref="K334:L334"/>
    <mergeCell ref="K335:L335"/>
    <mergeCell ref="I334:J334"/>
    <mergeCell ref="G333:H333"/>
    <mergeCell ref="E482:F485"/>
    <mergeCell ref="A471:P471"/>
    <mergeCell ref="L468:P468"/>
    <mergeCell ref="A451:K451"/>
    <mergeCell ref="L463:P463"/>
    <mergeCell ref="L467:P467"/>
    <mergeCell ref="L466:P466"/>
    <mergeCell ref="L455:P455"/>
    <mergeCell ref="L464:P464"/>
    <mergeCell ref="A446:K446"/>
    <mergeCell ref="L446:P446"/>
    <mergeCell ref="A245:E245"/>
    <mergeCell ref="J250:K250"/>
    <mergeCell ref="J251:K251"/>
    <mergeCell ref="F258:G258"/>
    <mergeCell ref="H258:I258"/>
    <mergeCell ref="J258:L258"/>
    <mergeCell ref="A429:K429"/>
    <mergeCell ref="A495:J495"/>
    <mergeCell ref="L486:P486"/>
    <mergeCell ref="L482:P482"/>
    <mergeCell ref="I483:K483"/>
    <mergeCell ref="K495:P495"/>
    <mergeCell ref="A478:P478"/>
    <mergeCell ref="A488:P488"/>
    <mergeCell ref="A489:P489"/>
    <mergeCell ref="A487:P487"/>
    <mergeCell ref="K491:P491"/>
    <mergeCell ref="L481:P481"/>
    <mergeCell ref="L449:P449"/>
    <mergeCell ref="A453:K453"/>
    <mergeCell ref="G485:H485"/>
    <mergeCell ref="L485:P485"/>
    <mergeCell ref="I485:K485"/>
    <mergeCell ref="A469:K469"/>
    <mergeCell ref="L230:P230"/>
    <mergeCell ref="L227:P227"/>
    <mergeCell ref="L221:P221"/>
    <mergeCell ref="A222:K222"/>
    <mergeCell ref="A227:K227"/>
    <mergeCell ref="H208:J208"/>
    <mergeCell ref="K208:P208"/>
    <mergeCell ref="K209:P209"/>
    <mergeCell ref="K210:P210"/>
    <mergeCell ref="A225:P225"/>
    <mergeCell ref="K212:P212"/>
    <mergeCell ref="L226:P226"/>
    <mergeCell ref="A213:P213"/>
    <mergeCell ref="A218:K218"/>
    <mergeCell ref="L218:P218"/>
    <mergeCell ref="A221:K221"/>
    <mergeCell ref="A226:K226"/>
    <mergeCell ref="A229:K229"/>
    <mergeCell ref="A230:K230"/>
    <mergeCell ref="A216:P216"/>
    <mergeCell ref="L220:P220"/>
    <mergeCell ref="A215:P215"/>
    <mergeCell ref="A224:P224"/>
    <mergeCell ref="L222:P222"/>
    <mergeCell ref="L428:P428"/>
    <mergeCell ref="A251:E251"/>
    <mergeCell ref="J245:K245"/>
    <mergeCell ref="J247:K247"/>
    <mergeCell ref="J248:K248"/>
    <mergeCell ref="A240:K240"/>
    <mergeCell ref="A250:E250"/>
    <mergeCell ref="A247:E247"/>
    <mergeCell ref="H248:I248"/>
    <mergeCell ref="H249:I249"/>
    <mergeCell ref="H251:I251"/>
    <mergeCell ref="A243:P243"/>
    <mergeCell ref="A288:P288"/>
    <mergeCell ref="A287:P287"/>
    <mergeCell ref="F293:H293"/>
    <mergeCell ref="L294:P294"/>
    <mergeCell ref="L295:P295"/>
    <mergeCell ref="L292:P292"/>
    <mergeCell ref="G327:H327"/>
    <mergeCell ref="G328:H328"/>
    <mergeCell ref="G334:H334"/>
    <mergeCell ref="G335:H335"/>
    <mergeCell ref="K327:L327"/>
    <mergeCell ref="E327:F327"/>
    <mergeCell ref="A255:P255"/>
    <mergeCell ref="G273:K273"/>
    <mergeCell ref="G274:K274"/>
    <mergeCell ref="E274:F274"/>
    <mergeCell ref="A254:P254"/>
    <mergeCell ref="A263:P263"/>
    <mergeCell ref="A256:D256"/>
    <mergeCell ref="A281:G281"/>
    <mergeCell ref="J256:L256"/>
    <mergeCell ref="M256:P256"/>
    <mergeCell ref="H279:P279"/>
    <mergeCell ref="H281:P281"/>
    <mergeCell ref="A260:P260"/>
    <mergeCell ref="J259:L259"/>
    <mergeCell ref="M259:P259"/>
    <mergeCell ref="F259:G259"/>
    <mergeCell ref="H259:I259"/>
    <mergeCell ref="A257:P257"/>
    <mergeCell ref="L272:P272"/>
    <mergeCell ref="A274:D274"/>
    <mergeCell ref="A265:P265"/>
    <mergeCell ref="A268:P268"/>
    <mergeCell ref="A271:P271"/>
    <mergeCell ref="A239:K239"/>
    <mergeCell ref="L229:P229"/>
    <mergeCell ref="H245:I245"/>
    <mergeCell ref="H250:I250"/>
    <mergeCell ref="J133:K133"/>
    <mergeCell ref="L131:P133"/>
    <mergeCell ref="A125:K125"/>
    <mergeCell ref="A217:P217"/>
    <mergeCell ref="K199:P199"/>
    <mergeCell ref="J146:K146"/>
    <mergeCell ref="A214:P214"/>
    <mergeCell ref="A199:G199"/>
    <mergeCell ref="A193:P193"/>
    <mergeCell ref="M188:P188"/>
    <mergeCell ref="A220:K220"/>
    <mergeCell ref="A234:K234"/>
    <mergeCell ref="A235:K235"/>
    <mergeCell ref="A242:P242"/>
    <mergeCell ref="M189:P189"/>
    <mergeCell ref="L233:P233"/>
    <mergeCell ref="K204:P204"/>
    <mergeCell ref="A223:P223"/>
    <mergeCell ref="K205:P205"/>
    <mergeCell ref="H197:J197"/>
    <mergeCell ref="A205:G205"/>
    <mergeCell ref="A206:G206"/>
    <mergeCell ref="A202:G202"/>
    <mergeCell ref="A197:G197"/>
    <mergeCell ref="A198:G198"/>
    <mergeCell ref="K198:P198"/>
    <mergeCell ref="A219:P219"/>
    <mergeCell ref="A201:G201"/>
    <mergeCell ref="H199:J199"/>
    <mergeCell ref="K201:P201"/>
    <mergeCell ref="A200:G200"/>
    <mergeCell ref="K200:P200"/>
    <mergeCell ref="K206:P206"/>
    <mergeCell ref="A207:G207"/>
    <mergeCell ref="A208:G208"/>
    <mergeCell ref="H211:J211"/>
    <mergeCell ref="H206:J206"/>
    <mergeCell ref="H207:J207"/>
    <mergeCell ref="A209:G209"/>
    <mergeCell ref="A210:G210"/>
    <mergeCell ref="H209:J209"/>
    <mergeCell ref="K207:P207"/>
    <mergeCell ref="H210:J210"/>
    <mergeCell ref="A203:G203"/>
    <mergeCell ref="J180:K180"/>
    <mergeCell ref="A110:P110"/>
    <mergeCell ref="A96:P96"/>
    <mergeCell ref="A97:P97"/>
    <mergeCell ref="L135:P135"/>
    <mergeCell ref="L130:P130"/>
    <mergeCell ref="J131:K131"/>
    <mergeCell ref="J132:K132"/>
    <mergeCell ref="L146:P157"/>
    <mergeCell ref="A121:P121"/>
    <mergeCell ref="A137:I137"/>
    <mergeCell ref="A139:I139"/>
    <mergeCell ref="A130:K130"/>
    <mergeCell ref="A108:P108"/>
    <mergeCell ref="A117:P117"/>
    <mergeCell ref="A111:P111"/>
    <mergeCell ref="J135:K135"/>
    <mergeCell ref="A98:P98"/>
    <mergeCell ref="A99:P99"/>
    <mergeCell ref="A118:P118"/>
    <mergeCell ref="A120:P120"/>
    <mergeCell ref="A105:P105"/>
    <mergeCell ref="A100:P100"/>
    <mergeCell ref="A149:I149"/>
    <mergeCell ref="L136:P136"/>
    <mergeCell ref="J137:K137"/>
    <mergeCell ref="J139:K139"/>
    <mergeCell ref="J129:K129"/>
    <mergeCell ref="L126:P129"/>
    <mergeCell ref="A87:P87"/>
    <mergeCell ref="A150:I150"/>
    <mergeCell ref="J126:K126"/>
    <mergeCell ref="A115:P115"/>
    <mergeCell ref="A122:P122"/>
    <mergeCell ref="A123:P123"/>
    <mergeCell ref="A94:P94"/>
    <mergeCell ref="A92:P92"/>
    <mergeCell ref="A93:P93"/>
    <mergeCell ref="A141:I141"/>
    <mergeCell ref="A143:P143"/>
    <mergeCell ref="L145:P145"/>
    <mergeCell ref="A136:K136"/>
    <mergeCell ref="A138:I138"/>
    <mergeCell ref="J150:K150"/>
    <mergeCell ref="J147:K147"/>
    <mergeCell ref="J148:K148"/>
    <mergeCell ref="A189:J189"/>
    <mergeCell ref="A195:P195"/>
    <mergeCell ref="K189:L189"/>
    <mergeCell ref="K188:L188"/>
    <mergeCell ref="A188:J188"/>
    <mergeCell ref="A192:P192"/>
    <mergeCell ref="A194:P194"/>
    <mergeCell ref="L191:P191"/>
    <mergeCell ref="A191:K191"/>
    <mergeCell ref="A190:K190"/>
    <mergeCell ref="L190:P190"/>
    <mergeCell ref="A58:P58"/>
    <mergeCell ref="A112:P112"/>
    <mergeCell ref="A113:P113"/>
    <mergeCell ref="A134:K134"/>
    <mergeCell ref="L134:P134"/>
    <mergeCell ref="A76:J76"/>
    <mergeCell ref="K77:P77"/>
    <mergeCell ref="A77:J77"/>
    <mergeCell ref="K69:P69"/>
    <mergeCell ref="K70:P70"/>
    <mergeCell ref="K71:P71"/>
    <mergeCell ref="K72:P72"/>
    <mergeCell ref="K73:P73"/>
    <mergeCell ref="A80:P80"/>
    <mergeCell ref="A106:P106"/>
    <mergeCell ref="A82:P82"/>
    <mergeCell ref="A126:I126"/>
    <mergeCell ref="A127:I127"/>
    <mergeCell ref="A128:I128"/>
    <mergeCell ref="A129:I129"/>
    <mergeCell ref="A131:I131"/>
    <mergeCell ref="A74:J74"/>
    <mergeCell ref="A75:J75"/>
    <mergeCell ref="A81:P81"/>
    <mergeCell ref="H284:P284"/>
    <mergeCell ref="A54:D54"/>
    <mergeCell ref="L56:P56"/>
    <mergeCell ref="A59:P59"/>
    <mergeCell ref="A60:P60"/>
    <mergeCell ref="A62:P62"/>
    <mergeCell ref="A57:P57"/>
    <mergeCell ref="A56:K56"/>
    <mergeCell ref="A55:D55"/>
    <mergeCell ref="E54:F54"/>
    <mergeCell ref="A132:I132"/>
    <mergeCell ref="A107:P107"/>
    <mergeCell ref="J127:K127"/>
    <mergeCell ref="A135:I135"/>
    <mergeCell ref="A91:P91"/>
    <mergeCell ref="A83:P83"/>
    <mergeCell ref="A86:P86"/>
    <mergeCell ref="A88:P88"/>
    <mergeCell ref="A89:P89"/>
    <mergeCell ref="A90:P90"/>
    <mergeCell ref="J128:K128"/>
    <mergeCell ref="A78:P78"/>
    <mergeCell ref="A79:P79"/>
    <mergeCell ref="E55:F55"/>
  </mergeCells>
  <pageMargins left="0.51181102362204722" right="0" top="0.51181102362204722" bottom="0.39370078740157483" header="0.11811023622047245" footer="0.11811023622047245"/>
  <pageSetup scale="57" fitToHeight="0" orientation="portrait" r:id="rId1"/>
  <headerFooter>
    <oddFooter>&amp;CPágina &amp;P de &amp;N</oddFooter>
  </headerFooter>
  <rowBreaks count="8" manualBreakCount="8">
    <brk id="28" max="16383" man="1"/>
    <brk id="74" max="15" man="1"/>
    <brk id="115" max="16383" man="1"/>
    <brk id="201" max="15" man="1"/>
    <brk id="275" max="15" man="1"/>
    <brk id="335" max="15" man="1"/>
    <brk id="407" max="15" man="1"/>
    <brk id="47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ENERO</vt:lpstr>
      <vt:lpstr>ENERO!_GoBack</vt:lpstr>
      <vt:lpstr>ENERO!Área_de_impresión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2025-02-17T22:07:36Z</cp:lastPrinted>
  <dcterms:created xsi:type="dcterms:W3CDTF">2018-05-24T18:29:58Z</dcterms:created>
  <dcterms:modified xsi:type="dcterms:W3CDTF">2025-02-17T22:07:43Z</dcterms:modified>
</cp:coreProperties>
</file>